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 2" sheetId="1" r:id="rId1"/>
  </sheets>
  <definedNames>
    <definedName name="_xlnm.Print_Area" localSheetId="0">'zał 2'!$A$1:$F$238</definedName>
  </definedNames>
  <calcPr fullCalcOnLoad="1"/>
</workbook>
</file>

<file path=xl/sharedStrings.xml><?xml version="1.0" encoding="utf-8"?>
<sst xmlns="http://schemas.openxmlformats.org/spreadsheetml/2006/main" count="375" uniqueCount="118">
  <si>
    <t>DZ</t>
  </si>
  <si>
    <t>WYSZCZEGÓLNIENIE</t>
  </si>
  <si>
    <t>MIASTO TARNOBRZEG</t>
  </si>
  <si>
    <t>MIASTO NA PRAWACH POWIATU</t>
  </si>
  <si>
    <t>010</t>
  </si>
  <si>
    <t>ROLNICTWO I ŁOWIECTWO</t>
  </si>
  <si>
    <t>-</t>
  </si>
  <si>
    <t>GOSPODARKA MIESZKANIOWA</t>
  </si>
  <si>
    <t>TURYSTYKA</t>
  </si>
  <si>
    <t>ROZDZ.</t>
  </si>
  <si>
    <t>OGÓŁEM  4+5</t>
  </si>
  <si>
    <t>01005</t>
  </si>
  <si>
    <t>01008</t>
  </si>
  <si>
    <t>Melioracje wodne</t>
  </si>
  <si>
    <t>01030</t>
  </si>
  <si>
    <t>Izby rolnicze</t>
  </si>
  <si>
    <t xml:space="preserve">Drogi publiczne w miastach na prawach powiatu </t>
  </si>
  <si>
    <t>Drogi publiczne gminne</t>
  </si>
  <si>
    <t>b) wydatki majątkowe</t>
  </si>
  <si>
    <t>w tym: dotacja (par. 2830)</t>
  </si>
  <si>
    <t>Zadania w zakresie upowszechniania turystyki</t>
  </si>
  <si>
    <t>Pozostała działalność</t>
  </si>
  <si>
    <t>Prace geodezyjne i kartograficzne (nieinwestycyjne)</t>
  </si>
  <si>
    <t>Nadzór budowlany</t>
  </si>
  <si>
    <t>w tym: wynagrodzenia i pochodne od wynagrodzeń</t>
  </si>
  <si>
    <t>Cmentarze</t>
  </si>
  <si>
    <t>ADMINISTRACJA PUBLICZNA</t>
  </si>
  <si>
    <t>Urzędy Wojewódzkie</t>
  </si>
  <si>
    <t>Starostwa powiatowe</t>
  </si>
  <si>
    <t>Rady gmin (miast i miast na prawach powiatu)</t>
  </si>
  <si>
    <t>Urzędy gmin (miast i miast na prawach powiatu)</t>
  </si>
  <si>
    <t>Urzędy naczelnych organów władzy państwowej, kontroli i ochrony prawa</t>
  </si>
  <si>
    <t>URZĘDY NACZELNYCH ORGANÓW WŁADZY PAŃSTWOWEJ, KONTROLI I OCHRONY PRAWA ORAZ SĄDOWNICTWA</t>
  </si>
  <si>
    <t>Ochotnicze straże pożarne</t>
  </si>
  <si>
    <t>Obrona cywilna</t>
  </si>
  <si>
    <t>Straż Miejska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</si>
  <si>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</si>
  <si>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</si>
  <si>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OBSŁUGA DŁUGU PUBLICZNEGO</t>
  </si>
  <si>
    <t>OŚWIATA I WYCHOWANIE</t>
  </si>
  <si>
    <t>Rozliczenia z tytułu poręczeń i gwarancji udzielonych przez Skarb Państwa lub jednostkę samorządu terytorialnego</t>
  </si>
  <si>
    <t>Różne rozliczenia finansowe</t>
  </si>
  <si>
    <t>Rezerwy ogólne i celowe</t>
  </si>
  <si>
    <t>Szkoły podstawowe</t>
  </si>
  <si>
    <t>Szkoły podstawowe specjalne</t>
  </si>
  <si>
    <t>w tym: dotacje podmiotowa (par.2510)</t>
  </si>
  <si>
    <t>dotacja podmiotowa (par.2540)</t>
  </si>
  <si>
    <t>SZKOLNICTWO WYŻSZE</t>
  </si>
  <si>
    <t>OCHRONA ZDROWIA</t>
  </si>
  <si>
    <t>POMOC SPOŁECZNA</t>
  </si>
  <si>
    <t>POZOSTAŁE ZADANIA W ZAKRESIE POLITYKI SPOŁECZNEJ</t>
  </si>
  <si>
    <t>KULTURA FIZYCZNA I SPORT</t>
  </si>
  <si>
    <t>Przedszkola</t>
  </si>
  <si>
    <t>Gimnazja</t>
  </si>
  <si>
    <t>Gimnazja specjalne</t>
  </si>
  <si>
    <t>Dowożenie uczniów do szkoły</t>
  </si>
  <si>
    <t>Licea profilowane</t>
  </si>
  <si>
    <t>Szkoły zawodowe</t>
  </si>
  <si>
    <t>Szkoły zawodowe specjalne</t>
  </si>
  <si>
    <t>Centra kształcenia ustawicznego i praktycznego oraz ośrodki dokształcania zawodowego</t>
  </si>
  <si>
    <t>Lecznictwo ambulatoryjne</t>
  </si>
  <si>
    <t>Przeciwdziałanie alkoholizmowi</t>
  </si>
  <si>
    <t>Placówki opiekuńczo-wychowawcze</t>
  </si>
  <si>
    <t>Domy pomocy społecznej</t>
  </si>
  <si>
    <t>Ośrodki wsparcia</t>
  </si>
  <si>
    <t>Rodziny zastępcze</t>
  </si>
  <si>
    <t>Składki na ubezpieczenia zdrowotne opłacane za osoby pobierające niektóre świadczenia z pomocy społecznej oraz niektóre świadczenia rodzinne</t>
  </si>
  <si>
    <t>Świadczenia rodzinne oraz składki na ubezpieczenia emerytalne i rentowe z ubezpieczenia społecznego</t>
  </si>
  <si>
    <t>Zasiłki i pomoc w naturze oraz składki na ubezpieczenia społeczne</t>
  </si>
  <si>
    <t>Ośrodki pomocy społecznej</t>
  </si>
  <si>
    <t>Ośrodki adopcyjno-opiekuńcze</t>
  </si>
  <si>
    <t>Państwowy Fundusz Rehabilitacji Osób Niepełnosprawnych</t>
  </si>
  <si>
    <t>Poradnie psychologiczno-pedagogiczne, w tym poradnie specjalistyczne</t>
  </si>
  <si>
    <t>Placówki wychowania pozaszkolnego</t>
  </si>
  <si>
    <t>Ośrodki rewalidacyjno-wychowawcze</t>
  </si>
  <si>
    <t>Dokształcanie i doskonalenie nauczycieli</t>
  </si>
  <si>
    <t>GOSPODARKA KOMUNALNA I OCHRONA ŚRODOWISKA</t>
  </si>
  <si>
    <t>Gospodarka ściekowa i ochrona wód</t>
  </si>
  <si>
    <t>Oczyszczanie miast</t>
  </si>
  <si>
    <t>Utrzymanie zieleni w miastach i gminach</t>
  </si>
  <si>
    <t>Oświetlenie ulic, placów i dróg</t>
  </si>
  <si>
    <t>Domy i ośrodki kultury, świetlice i kluby</t>
  </si>
  <si>
    <t>Biblioteki</t>
  </si>
  <si>
    <t>Muzea</t>
  </si>
  <si>
    <t>Instytucje kultury fizycznej</t>
  </si>
  <si>
    <t>Zadania w zakresie kultury fizycznej i sportu</t>
  </si>
  <si>
    <t>Dokształcenia i doskonalenia nauczycieli</t>
  </si>
  <si>
    <t>w tym: dotacja (par. 2580)</t>
  </si>
  <si>
    <t>a) wydatki majątkowe</t>
  </si>
  <si>
    <t>a) wydatki bieżące</t>
  </si>
  <si>
    <t>Gospodarka gruntami i nieruchomościami</t>
  </si>
  <si>
    <t>DZIAŁALNOŚĆ USŁUGOWA</t>
  </si>
  <si>
    <t>Komendy powiatowe Państwowej Straży Pożarnej</t>
  </si>
  <si>
    <t>Składki na ubezpieczenia zdrowotne oraz świadczenia dla osób nieobjętych obowiązkiem ubezpieczenia zdrowotnego</t>
  </si>
  <si>
    <t>Zespoły do spraw orzekania o niepełnosprawności</t>
  </si>
  <si>
    <t>BEZPIECZEŃSTWO PUBLICZNE I OCHRONA PRZECIWPOŻAROWA</t>
  </si>
  <si>
    <t>w tym: dotacja podmiotowa (par. 2540)</t>
  </si>
  <si>
    <t>w tym: dotacja podmiotowa (par. 2510)</t>
  </si>
  <si>
    <t>w tym: dotacja (par. 2550)</t>
  </si>
  <si>
    <t>w tym: dotacja (par. 2650)</t>
  </si>
  <si>
    <t>RAZEM</t>
  </si>
  <si>
    <t>Prace geodezyjno-urządzeniowe na potrzeby rolnictwa</t>
  </si>
  <si>
    <t>TRANSPORT I ŁĄCZNOŚĆ</t>
  </si>
  <si>
    <t>Obsługa papierów wartościowych, kredytów i pożyczek jednostek samorządu terytorialnego</t>
  </si>
  <si>
    <t>RÓŻNE ROZLICZENIA</t>
  </si>
  <si>
    <t>Licea ogólnokształcące</t>
  </si>
  <si>
    <t>Dodatki mieszkaniowe</t>
  </si>
  <si>
    <t>KULTURA I OCHRONA DZIEDZICTWA NARODOWEGO</t>
  </si>
  <si>
    <t>Plany zagospodarowania przestrzennego</t>
  </si>
  <si>
    <t>Plan wydatków na 2005 rok w/g działów klasyfikacji budżetowej</t>
  </si>
  <si>
    <t>EDUKACYJNA OPIEKA WYCHOWAWCZA</t>
  </si>
  <si>
    <t>LEŚNICTWO</t>
  </si>
  <si>
    <t>020</t>
  </si>
  <si>
    <t>02002</t>
  </si>
  <si>
    <t>02095</t>
  </si>
  <si>
    <t>Ochrona i konserwacja zabytków</t>
  </si>
  <si>
    <t>Nadzór nad gospodarką leśną</t>
  </si>
  <si>
    <t xml:space="preserve">Załącznik Nr 2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</si>
</sst>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u val="single"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horizontal="center"/>
    </xf>
    <xf numFmtId="49" fontId="6" fillId="0" borderId="3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49" fontId="5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top"/>
    </xf>
    <xf numFmtId="0" fontId="5" fillId="0" borderId="4" xfId="0" applyFont="1" applyBorder="1" applyAlignment="1">
      <alignment vertical="top"/>
    </xf>
    <xf numFmtId="49" fontId="5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top"/>
    </xf>
    <xf numFmtId="3" fontId="7" fillId="0" borderId="6" xfId="0" applyNumberFormat="1" applyFont="1" applyBorder="1" applyAlignment="1">
      <alignment horizontal="right" vertical="top"/>
    </xf>
    <xf numFmtId="3" fontId="5" fillId="0" borderId="6" xfId="0" applyNumberFormat="1" applyFont="1" applyBorder="1" applyAlignment="1">
      <alignment horizontal="right" vertical="top"/>
    </xf>
    <xf numFmtId="3" fontId="5" fillId="0" borderId="4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 vertical="top"/>
    </xf>
    <xf numFmtId="3" fontId="5" fillId="0" borderId="5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/>
    </xf>
    <xf numFmtId="3" fontId="7" fillId="0" borderId="6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top"/>
    </xf>
    <xf numFmtId="3" fontId="0" fillId="0" borderId="0" xfId="0" applyNumberFormat="1" applyAlignment="1">
      <alignment/>
    </xf>
    <xf numFmtId="0" fontId="5" fillId="0" borderId="2" xfId="0" applyFont="1" applyBorder="1" applyAlignment="1">
      <alignment vertical="top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top"/>
    </xf>
    <xf numFmtId="3" fontId="5" fillId="0" borderId="21" xfId="0" applyNumberFormat="1" applyFont="1" applyBorder="1" applyAlignment="1">
      <alignment horizontal="right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vertical="top"/>
    </xf>
    <xf numFmtId="0" fontId="5" fillId="0" borderId="21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4"/>
  <sheetViews>
    <sheetView tabSelected="1" zoomScale="75" zoomScaleNormal="75" workbookViewId="0" topLeftCell="A1">
      <selection activeCell="G18" sqref="G18"/>
    </sheetView>
  </sheetViews>
  <sheetFormatPr defaultColWidth="9.00390625" defaultRowHeight="12.75"/>
  <cols>
    <col min="1" max="1" width="6.125" style="0" customWidth="1"/>
    <col min="3" max="3" width="54.375" style="0" customWidth="1"/>
    <col min="4" max="4" width="20.125" style="0" customWidth="1"/>
    <col min="5" max="5" width="18.625" style="0" customWidth="1"/>
    <col min="6" max="6" width="15.375" style="0" customWidth="1"/>
    <col min="7" max="7" width="23.25390625" style="0" customWidth="1"/>
  </cols>
  <sheetData>
    <row r="1" spans="2:6" ht="48.75" customHeight="1">
      <c r="B1" s="1"/>
      <c r="C1" s="1"/>
      <c r="D1" s="73"/>
      <c r="E1" s="1"/>
      <c r="F1" s="92" t="s">
        <v>117</v>
      </c>
    </row>
    <row r="2" spans="2:6" ht="15.75">
      <c r="B2" s="1"/>
      <c r="C2" s="90" t="s">
        <v>109</v>
      </c>
      <c r="D2" s="90"/>
      <c r="E2" s="91"/>
      <c r="F2" s="2"/>
    </row>
    <row r="3" spans="2:6" ht="15.75" thickBot="1">
      <c r="B3" s="1"/>
      <c r="C3" s="3"/>
      <c r="D3" s="3"/>
      <c r="E3" s="2"/>
      <c r="F3" s="2"/>
    </row>
    <row r="4" spans="1:6" ht="28.5" customHeight="1">
      <c r="A4" s="4" t="s">
        <v>0</v>
      </c>
      <c r="B4" s="4" t="s">
        <v>9</v>
      </c>
      <c r="C4" s="4" t="s">
        <v>1</v>
      </c>
      <c r="D4" s="5" t="s">
        <v>2</v>
      </c>
      <c r="E4" s="5" t="s">
        <v>3</v>
      </c>
      <c r="F4" s="5" t="s">
        <v>10</v>
      </c>
    </row>
    <row r="5" spans="1:6" ht="13.5" thickBo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8" ht="13.5" thickBot="1">
      <c r="A6" s="8" t="s">
        <v>4</v>
      </c>
      <c r="B6" s="9"/>
      <c r="C6" s="10" t="s">
        <v>5</v>
      </c>
      <c r="D6" s="11">
        <f>SUM(D7,D9,D11)</f>
        <v>60000</v>
      </c>
      <c r="E6" s="11">
        <f>SUM(E7,E9,E11)</f>
        <v>23000</v>
      </c>
      <c r="F6" s="11">
        <f>SUM(D6:E6)</f>
        <v>83000</v>
      </c>
      <c r="H6" s="59"/>
    </row>
    <row r="7" spans="1:7" ht="15.75" customHeight="1">
      <c r="A7" s="12"/>
      <c r="B7" s="13" t="s">
        <v>11</v>
      </c>
      <c r="C7" s="14" t="s">
        <v>101</v>
      </c>
      <c r="D7" s="15">
        <f>SUM(D8)</f>
        <v>0</v>
      </c>
      <c r="E7" s="15">
        <f>SUM(E8)</f>
        <v>23000</v>
      </c>
      <c r="F7" s="63">
        <f aca="true" t="shared" si="0" ref="F7:F75">SUM(D7:E7)</f>
        <v>23000</v>
      </c>
      <c r="G7" s="59"/>
    </row>
    <row r="8" spans="1:6" ht="13.5" customHeight="1">
      <c r="A8" s="16"/>
      <c r="B8" s="17"/>
      <c r="C8" s="18" t="s">
        <v>89</v>
      </c>
      <c r="D8" s="19" t="s">
        <v>6</v>
      </c>
      <c r="E8" s="19">
        <v>23000</v>
      </c>
      <c r="F8" s="19">
        <f t="shared" si="0"/>
        <v>23000</v>
      </c>
    </row>
    <row r="9" spans="1:6" ht="12.75">
      <c r="A9" s="20"/>
      <c r="B9" s="21" t="s">
        <v>12</v>
      </c>
      <c r="C9" s="22" t="s">
        <v>13</v>
      </c>
      <c r="D9" s="60">
        <f>SUM(D10)</f>
        <v>50000</v>
      </c>
      <c r="E9" s="60">
        <f>SUM(E10)</f>
        <v>0</v>
      </c>
      <c r="F9" s="60">
        <f t="shared" si="0"/>
        <v>50000</v>
      </c>
    </row>
    <row r="10" spans="1:6" ht="12.75">
      <c r="A10" s="20"/>
      <c r="B10" s="17"/>
      <c r="C10" s="18" t="s">
        <v>89</v>
      </c>
      <c r="D10" s="61">
        <v>50000</v>
      </c>
      <c r="E10" s="61" t="s">
        <v>6</v>
      </c>
      <c r="F10" s="61">
        <f t="shared" si="0"/>
        <v>50000</v>
      </c>
    </row>
    <row r="11" spans="1:6" ht="12.75">
      <c r="A11" s="20"/>
      <c r="B11" s="21" t="s">
        <v>14</v>
      </c>
      <c r="C11" s="22" t="s">
        <v>15</v>
      </c>
      <c r="D11" s="60">
        <f>SUM(D12)</f>
        <v>10000</v>
      </c>
      <c r="E11" s="60">
        <f>SUM(E12)</f>
        <v>0</v>
      </c>
      <c r="F11" s="60">
        <f t="shared" si="0"/>
        <v>10000</v>
      </c>
    </row>
    <row r="12" spans="1:11" ht="13.5" thickBot="1">
      <c r="A12" s="20"/>
      <c r="B12" s="23"/>
      <c r="C12" s="18" t="s">
        <v>89</v>
      </c>
      <c r="D12" s="62">
        <v>10000</v>
      </c>
      <c r="E12" s="62" t="s">
        <v>6</v>
      </c>
      <c r="F12" s="62">
        <f t="shared" si="0"/>
        <v>10000</v>
      </c>
      <c r="K12" s="59"/>
    </row>
    <row r="13" spans="1:11" ht="13.5" thickBot="1">
      <c r="A13" s="8" t="s">
        <v>112</v>
      </c>
      <c r="B13" s="9"/>
      <c r="C13" s="10" t="s">
        <v>111</v>
      </c>
      <c r="D13" s="11">
        <f>SUM(D14,D16)</f>
        <v>3500</v>
      </c>
      <c r="E13" s="11">
        <f>SUM(E14,E16)</f>
        <v>26500</v>
      </c>
      <c r="F13" s="11">
        <f>SUM(D13:E13)</f>
        <v>30000</v>
      </c>
      <c r="K13" s="59"/>
    </row>
    <row r="14" spans="1:11" ht="12.75">
      <c r="A14" s="20"/>
      <c r="B14" s="13" t="s">
        <v>113</v>
      </c>
      <c r="C14" s="14" t="s">
        <v>116</v>
      </c>
      <c r="D14" s="15">
        <f>SUM(D15)</f>
        <v>0</v>
      </c>
      <c r="E14" s="15">
        <f>SUM(E15)</f>
        <v>26500</v>
      </c>
      <c r="F14" s="76">
        <f>SUM(D14:E14)</f>
        <v>26500</v>
      </c>
      <c r="K14" s="59"/>
    </row>
    <row r="15" spans="1:11" ht="12.75">
      <c r="A15" s="20"/>
      <c r="B15" s="17"/>
      <c r="C15" s="18" t="s">
        <v>89</v>
      </c>
      <c r="D15" s="62" t="s">
        <v>6</v>
      </c>
      <c r="E15" s="62">
        <v>26500</v>
      </c>
      <c r="F15" s="19">
        <f>SUM(D15:E15)</f>
        <v>26500</v>
      </c>
      <c r="K15" s="59"/>
    </row>
    <row r="16" spans="1:11" ht="12.75">
      <c r="A16" s="20"/>
      <c r="B16" s="21" t="s">
        <v>114</v>
      </c>
      <c r="C16" s="14" t="s">
        <v>21</v>
      </c>
      <c r="D16" s="60">
        <f>SUM(D17)</f>
        <v>3500</v>
      </c>
      <c r="E16" s="60">
        <f>SUM(E17)</f>
        <v>0</v>
      </c>
      <c r="F16" s="19">
        <f>SUM(D16:E16)</f>
        <v>3500</v>
      </c>
      <c r="K16" s="59"/>
    </row>
    <row r="17" spans="1:11" ht="13.5" thickBot="1">
      <c r="A17" s="20"/>
      <c r="B17" s="17"/>
      <c r="C17" s="18" t="s">
        <v>89</v>
      </c>
      <c r="D17" s="62">
        <v>3500</v>
      </c>
      <c r="E17" s="62" t="s">
        <v>6</v>
      </c>
      <c r="F17" s="75">
        <f>SUM(D17:E17)</f>
        <v>3500</v>
      </c>
      <c r="K17" s="59"/>
    </row>
    <row r="18" spans="1:11" ht="13.5" thickBot="1">
      <c r="A18" s="25">
        <v>600</v>
      </c>
      <c r="B18" s="26"/>
      <c r="C18" s="10" t="s">
        <v>102</v>
      </c>
      <c r="D18" s="11">
        <f>SUM(D19,D22)</f>
        <v>1000000</v>
      </c>
      <c r="E18" s="11">
        <f>SUM(E19,E22)</f>
        <v>5300000</v>
      </c>
      <c r="F18" s="11">
        <f t="shared" si="0"/>
        <v>6300000</v>
      </c>
      <c r="K18" s="69"/>
    </row>
    <row r="19" spans="1:11" ht="12.75">
      <c r="A19" s="20"/>
      <c r="B19" s="27">
        <v>60015</v>
      </c>
      <c r="C19" s="28" t="s">
        <v>16</v>
      </c>
      <c r="D19" s="63">
        <f>SUM(D20,D21)</f>
        <v>0</v>
      </c>
      <c r="E19" s="63">
        <f>SUM(E20:E21)</f>
        <v>5300000</v>
      </c>
      <c r="F19" s="63">
        <f t="shared" si="0"/>
        <v>5300000</v>
      </c>
      <c r="K19" s="59"/>
    </row>
    <row r="20" spans="1:11" ht="12.75">
      <c r="A20" s="20"/>
      <c r="B20" s="29"/>
      <c r="C20" s="18" t="s">
        <v>89</v>
      </c>
      <c r="D20" s="61" t="s">
        <v>6</v>
      </c>
      <c r="E20" s="61">
        <v>1000000</v>
      </c>
      <c r="F20" s="61">
        <f t="shared" si="0"/>
        <v>1000000</v>
      </c>
      <c r="K20" s="69"/>
    </row>
    <row r="21" spans="1:11" ht="12.75">
      <c r="A21" s="20"/>
      <c r="B21" s="30"/>
      <c r="C21" s="24" t="s">
        <v>18</v>
      </c>
      <c r="D21" s="64" t="s">
        <v>6</v>
      </c>
      <c r="E21" s="64">
        <v>4300000</v>
      </c>
      <c r="F21" s="64">
        <f t="shared" si="0"/>
        <v>4300000</v>
      </c>
      <c r="K21" s="70"/>
    </row>
    <row r="22" spans="1:11" ht="12.75">
      <c r="A22" s="20"/>
      <c r="B22" s="17">
        <v>60016</v>
      </c>
      <c r="C22" s="22" t="s">
        <v>17</v>
      </c>
      <c r="D22" s="60">
        <f>SUM(D23)</f>
        <v>1000000</v>
      </c>
      <c r="E22" s="60">
        <f>SUM(E23)</f>
        <v>0</v>
      </c>
      <c r="F22" s="60">
        <f t="shared" si="0"/>
        <v>1000000</v>
      </c>
      <c r="K22" s="69"/>
    </row>
    <row r="23" spans="1:11" ht="13.5" thickBot="1">
      <c r="A23" s="20"/>
      <c r="B23" s="29"/>
      <c r="C23" s="24" t="s">
        <v>89</v>
      </c>
      <c r="D23" s="62">
        <v>1000000</v>
      </c>
      <c r="E23" s="62" t="s">
        <v>6</v>
      </c>
      <c r="F23" s="62">
        <f t="shared" si="0"/>
        <v>1000000</v>
      </c>
      <c r="K23" s="70"/>
    </row>
    <row r="24" spans="1:11" ht="13.5" thickBot="1">
      <c r="A24" s="25">
        <v>630</v>
      </c>
      <c r="B24" s="26"/>
      <c r="C24" s="10" t="s">
        <v>8</v>
      </c>
      <c r="D24" s="11">
        <f>SUM(D25)</f>
        <v>6000</v>
      </c>
      <c r="E24" s="11">
        <f>SUM(E25)</f>
        <v>0</v>
      </c>
      <c r="F24" s="11">
        <f t="shared" si="0"/>
        <v>6000</v>
      </c>
      <c r="K24" s="59"/>
    </row>
    <row r="25" spans="1:11" ht="12.75">
      <c r="A25" s="20"/>
      <c r="B25" s="27">
        <v>63003</v>
      </c>
      <c r="C25" s="28" t="s">
        <v>20</v>
      </c>
      <c r="D25" s="63">
        <f>SUM(D26)</f>
        <v>6000</v>
      </c>
      <c r="E25" s="63">
        <f>SUM(E26)</f>
        <v>0</v>
      </c>
      <c r="F25" s="63">
        <f t="shared" si="0"/>
        <v>6000</v>
      </c>
      <c r="K25" s="69"/>
    </row>
    <row r="26" spans="1:11" ht="12.75">
      <c r="A26" s="20"/>
      <c r="B26" s="29"/>
      <c r="C26" s="18" t="s">
        <v>89</v>
      </c>
      <c r="D26" s="61">
        <v>6000</v>
      </c>
      <c r="E26" s="61" t="s">
        <v>6</v>
      </c>
      <c r="F26" s="61">
        <f t="shared" si="0"/>
        <v>6000</v>
      </c>
      <c r="K26" s="70"/>
    </row>
    <row r="27" spans="1:11" ht="13.5" thickBot="1">
      <c r="A27" s="20"/>
      <c r="B27" s="29"/>
      <c r="C27" s="31" t="s">
        <v>19</v>
      </c>
      <c r="D27" s="62">
        <v>6000</v>
      </c>
      <c r="E27" s="62" t="s">
        <v>6</v>
      </c>
      <c r="F27" s="62">
        <f t="shared" si="0"/>
        <v>6000</v>
      </c>
      <c r="K27" s="70"/>
    </row>
    <row r="28" spans="1:11" ht="13.5" thickBot="1">
      <c r="A28" s="25">
        <v>700</v>
      </c>
      <c r="B28" s="26"/>
      <c r="C28" s="10" t="s">
        <v>7</v>
      </c>
      <c r="D28" s="11">
        <f>SUM(D29,D32)</f>
        <v>700000</v>
      </c>
      <c r="E28" s="11">
        <f>SUM(E29,E32)</f>
        <v>25000</v>
      </c>
      <c r="F28" s="11">
        <f t="shared" si="0"/>
        <v>725000</v>
      </c>
      <c r="K28" s="69"/>
    </row>
    <row r="29" spans="1:11" ht="12.75">
      <c r="A29" s="20"/>
      <c r="B29" s="27">
        <v>70005</v>
      </c>
      <c r="C29" s="28" t="s">
        <v>90</v>
      </c>
      <c r="D29" s="63">
        <f>SUM(D30,D31)</f>
        <v>680000</v>
      </c>
      <c r="E29" s="63">
        <f>SUM(E30,E31)</f>
        <v>25000</v>
      </c>
      <c r="F29" s="63">
        <f t="shared" si="0"/>
        <v>705000</v>
      </c>
      <c r="K29" s="70"/>
    </row>
    <row r="30" spans="1:11" ht="12.75">
      <c r="A30" s="20"/>
      <c r="B30" s="29"/>
      <c r="C30" s="18" t="s">
        <v>89</v>
      </c>
      <c r="D30" s="61">
        <v>80000</v>
      </c>
      <c r="E30" s="61">
        <v>25000</v>
      </c>
      <c r="F30" s="61">
        <f t="shared" si="0"/>
        <v>105000</v>
      </c>
      <c r="K30" s="59"/>
    </row>
    <row r="31" spans="1:11" ht="12.75">
      <c r="A31" s="20"/>
      <c r="B31" s="30"/>
      <c r="C31" s="24" t="s">
        <v>18</v>
      </c>
      <c r="D31" s="61">
        <v>600000</v>
      </c>
      <c r="E31" s="61" t="s">
        <v>6</v>
      </c>
      <c r="F31" s="61">
        <f t="shared" si="0"/>
        <v>600000</v>
      </c>
      <c r="K31" s="69"/>
    </row>
    <row r="32" spans="1:11" ht="12.75">
      <c r="A32" s="20"/>
      <c r="B32" s="17">
        <v>70095</v>
      </c>
      <c r="C32" s="22" t="s">
        <v>21</v>
      </c>
      <c r="D32" s="60">
        <f>SUM(D33)</f>
        <v>20000</v>
      </c>
      <c r="E32" s="60">
        <f>SUM(E33)</f>
        <v>0</v>
      </c>
      <c r="F32" s="60">
        <f t="shared" si="0"/>
        <v>20000</v>
      </c>
      <c r="K32" s="70"/>
    </row>
    <row r="33" spans="1:11" ht="13.5" thickBot="1">
      <c r="A33" s="78"/>
      <c r="B33" s="79"/>
      <c r="C33" s="80" t="s">
        <v>89</v>
      </c>
      <c r="D33" s="81">
        <v>20000</v>
      </c>
      <c r="E33" s="82" t="s">
        <v>6</v>
      </c>
      <c r="F33" s="82">
        <f t="shared" si="0"/>
        <v>20000</v>
      </c>
      <c r="K33" s="70"/>
    </row>
    <row r="34" spans="1:11" ht="13.5" thickBot="1">
      <c r="A34" s="33">
        <v>710</v>
      </c>
      <c r="B34" s="26"/>
      <c r="C34" s="34" t="s">
        <v>91</v>
      </c>
      <c r="D34" s="11">
        <f>SUM(D35,D37,D39,D43)</f>
        <v>157000</v>
      </c>
      <c r="E34" s="11">
        <f>SUM(E35,E37,E39,E43)</f>
        <v>377500</v>
      </c>
      <c r="F34" s="11">
        <f t="shared" si="0"/>
        <v>534500</v>
      </c>
      <c r="K34" s="59"/>
    </row>
    <row r="35" spans="1:11" ht="12.75">
      <c r="A35" s="35"/>
      <c r="B35" s="27">
        <v>71004</v>
      </c>
      <c r="C35" s="36" t="s">
        <v>108</v>
      </c>
      <c r="D35" s="65">
        <f>SUM(D36)</f>
        <v>150000</v>
      </c>
      <c r="E35" s="65">
        <f>SUM(E36)</f>
        <v>0</v>
      </c>
      <c r="F35" s="65">
        <f t="shared" si="0"/>
        <v>150000</v>
      </c>
      <c r="K35" s="69"/>
    </row>
    <row r="36" spans="1:11" ht="12.75">
      <c r="A36" s="35"/>
      <c r="B36" s="17"/>
      <c r="C36" s="37" t="s">
        <v>89</v>
      </c>
      <c r="D36" s="61">
        <v>150000</v>
      </c>
      <c r="E36" s="61" t="s">
        <v>6</v>
      </c>
      <c r="F36" s="61">
        <f t="shared" si="0"/>
        <v>150000</v>
      </c>
      <c r="K36" s="70"/>
    </row>
    <row r="37" spans="1:11" ht="12.75">
      <c r="A37" s="35"/>
      <c r="B37" s="17">
        <v>71013</v>
      </c>
      <c r="C37" s="38" t="s">
        <v>22</v>
      </c>
      <c r="D37" s="60">
        <f>SUM(D38)</f>
        <v>0</v>
      </c>
      <c r="E37" s="60">
        <f>SUM(E38)</f>
        <v>175000</v>
      </c>
      <c r="F37" s="60">
        <f t="shared" si="0"/>
        <v>175000</v>
      </c>
      <c r="K37" s="70"/>
    </row>
    <row r="38" spans="1:11" ht="12.75">
      <c r="A38" s="35"/>
      <c r="B38" s="17"/>
      <c r="C38" s="37" t="s">
        <v>89</v>
      </c>
      <c r="D38" s="61" t="s">
        <v>6</v>
      </c>
      <c r="E38" s="61">
        <v>175000</v>
      </c>
      <c r="F38" s="61">
        <f t="shared" si="0"/>
        <v>175000</v>
      </c>
      <c r="K38" s="69"/>
    </row>
    <row r="39" spans="1:11" ht="12.75">
      <c r="A39" s="35"/>
      <c r="B39" s="17">
        <v>71015</v>
      </c>
      <c r="C39" s="38" t="s">
        <v>23</v>
      </c>
      <c r="D39" s="60">
        <f>SUM(D40,D42)</f>
        <v>0</v>
      </c>
      <c r="E39" s="60">
        <f>SUM(E40,E42)</f>
        <v>202500</v>
      </c>
      <c r="F39" s="60">
        <f t="shared" si="0"/>
        <v>202500</v>
      </c>
      <c r="K39" s="70"/>
    </row>
    <row r="40" spans="1:11" ht="12.75">
      <c r="A40" s="35"/>
      <c r="B40" s="29"/>
      <c r="C40" s="18" t="s">
        <v>89</v>
      </c>
      <c r="D40" s="61" t="s">
        <v>6</v>
      </c>
      <c r="E40" s="61">
        <v>198500</v>
      </c>
      <c r="F40" s="61">
        <f t="shared" si="0"/>
        <v>198500</v>
      </c>
      <c r="K40" s="59"/>
    </row>
    <row r="41" spans="1:11" ht="12.75">
      <c r="A41" s="35"/>
      <c r="B41" s="29"/>
      <c r="C41" s="18" t="s">
        <v>24</v>
      </c>
      <c r="D41" s="61" t="s">
        <v>6</v>
      </c>
      <c r="E41" s="61">
        <v>173234</v>
      </c>
      <c r="F41" s="61">
        <f t="shared" si="0"/>
        <v>173234</v>
      </c>
      <c r="K41" s="70"/>
    </row>
    <row r="42" spans="1:11" ht="12.75">
      <c r="A42" s="35"/>
      <c r="B42" s="30"/>
      <c r="C42" s="39" t="s">
        <v>18</v>
      </c>
      <c r="D42" s="60" t="s">
        <v>6</v>
      </c>
      <c r="E42" s="60">
        <v>4000</v>
      </c>
      <c r="F42" s="60">
        <f t="shared" si="0"/>
        <v>4000</v>
      </c>
      <c r="K42" s="70"/>
    </row>
    <row r="43" spans="1:11" ht="12.75">
      <c r="A43" s="35"/>
      <c r="B43" s="17">
        <v>71035</v>
      </c>
      <c r="C43" s="38" t="s">
        <v>25</v>
      </c>
      <c r="D43" s="60">
        <f>SUM(D44)</f>
        <v>7000</v>
      </c>
      <c r="E43" s="60">
        <f>SUM(E44)</f>
        <v>0</v>
      </c>
      <c r="F43" s="60">
        <f t="shared" si="0"/>
        <v>7000</v>
      </c>
      <c r="K43" s="69"/>
    </row>
    <row r="44" spans="1:11" ht="13.5" thickBot="1">
      <c r="A44" s="35"/>
      <c r="B44" s="29"/>
      <c r="C44" s="37" t="s">
        <v>89</v>
      </c>
      <c r="D44" s="62">
        <v>7000</v>
      </c>
      <c r="E44" s="62" t="s">
        <v>6</v>
      </c>
      <c r="F44" s="62">
        <f t="shared" si="0"/>
        <v>7000</v>
      </c>
      <c r="K44" s="70"/>
    </row>
    <row r="45" spans="1:11" ht="13.5" thickBot="1">
      <c r="A45" s="33">
        <v>750</v>
      </c>
      <c r="B45" s="26"/>
      <c r="C45" s="34" t="s">
        <v>26</v>
      </c>
      <c r="D45" s="11">
        <f>SUM(D46,D49,D52,D54,D58)</f>
        <v>10008801</v>
      </c>
      <c r="E45" s="11">
        <f>SUM(E46,E49,E52,E54,E58)</f>
        <v>413799</v>
      </c>
      <c r="F45" s="11">
        <f t="shared" si="0"/>
        <v>10422600</v>
      </c>
      <c r="K45" s="69"/>
    </row>
    <row r="46" spans="1:11" ht="12.75">
      <c r="A46" s="20"/>
      <c r="B46" s="27">
        <v>75011</v>
      </c>
      <c r="C46" s="28" t="s">
        <v>27</v>
      </c>
      <c r="D46" s="63">
        <f>SUM(D47)</f>
        <v>258001</v>
      </c>
      <c r="E46" s="63">
        <f>SUM(E47)</f>
        <v>104799</v>
      </c>
      <c r="F46" s="63">
        <f t="shared" si="0"/>
        <v>362800</v>
      </c>
      <c r="K46" s="70"/>
    </row>
    <row r="47" spans="1:11" ht="12.75">
      <c r="A47" s="20"/>
      <c r="B47" s="29"/>
      <c r="C47" s="18" t="s">
        <v>89</v>
      </c>
      <c r="D47" s="61">
        <v>258001</v>
      </c>
      <c r="E47" s="61">
        <v>104799</v>
      </c>
      <c r="F47" s="61">
        <f t="shared" si="0"/>
        <v>362800</v>
      </c>
      <c r="K47" s="70"/>
    </row>
    <row r="48" spans="1:11" ht="12.75">
      <c r="A48" s="20"/>
      <c r="B48" s="30"/>
      <c r="C48" s="24" t="s">
        <v>24</v>
      </c>
      <c r="D48" s="61">
        <v>258001</v>
      </c>
      <c r="E48" s="64">
        <v>104799</v>
      </c>
      <c r="F48" s="64">
        <f t="shared" si="0"/>
        <v>362800</v>
      </c>
      <c r="K48" s="69"/>
    </row>
    <row r="49" spans="1:11" ht="12.75">
      <c r="A49" s="20"/>
      <c r="B49" s="17">
        <v>75020</v>
      </c>
      <c r="C49" s="22" t="s">
        <v>28</v>
      </c>
      <c r="D49" s="60">
        <f>SUM(D50)</f>
        <v>0</v>
      </c>
      <c r="E49" s="60">
        <f>SUM(E50)</f>
        <v>309000</v>
      </c>
      <c r="F49" s="60">
        <f t="shared" si="0"/>
        <v>309000</v>
      </c>
      <c r="K49" s="69"/>
    </row>
    <row r="50" spans="1:11" ht="12.75">
      <c r="A50" s="20"/>
      <c r="B50" s="29"/>
      <c r="C50" s="18" t="s">
        <v>89</v>
      </c>
      <c r="D50" s="61" t="s">
        <v>6</v>
      </c>
      <c r="E50" s="61">
        <v>309000</v>
      </c>
      <c r="F50" s="61">
        <f t="shared" si="0"/>
        <v>309000</v>
      </c>
      <c r="K50" s="70"/>
    </row>
    <row r="51" spans="1:11" ht="12.75">
      <c r="A51" s="20"/>
      <c r="B51" s="30"/>
      <c r="C51" s="24" t="s">
        <v>24</v>
      </c>
      <c r="D51" s="64" t="s">
        <v>6</v>
      </c>
      <c r="E51" s="64">
        <v>309000</v>
      </c>
      <c r="F51" s="64">
        <f t="shared" si="0"/>
        <v>309000</v>
      </c>
      <c r="K51" s="59"/>
    </row>
    <row r="52" spans="1:11" ht="12.75">
      <c r="A52" s="20"/>
      <c r="B52" s="17">
        <v>75022</v>
      </c>
      <c r="C52" s="22" t="s">
        <v>29</v>
      </c>
      <c r="D52" s="60">
        <f>SUM(D53)</f>
        <v>412000</v>
      </c>
      <c r="E52" s="60">
        <f>SUM(E53)</f>
        <v>0</v>
      </c>
      <c r="F52" s="60">
        <f t="shared" si="0"/>
        <v>412000</v>
      </c>
      <c r="K52" s="69"/>
    </row>
    <row r="53" spans="1:11" ht="12.75">
      <c r="A53" s="20"/>
      <c r="B53" s="17"/>
      <c r="C53" s="37" t="s">
        <v>89</v>
      </c>
      <c r="D53" s="61">
        <v>412000</v>
      </c>
      <c r="E53" s="61" t="s">
        <v>6</v>
      </c>
      <c r="F53" s="61">
        <f t="shared" si="0"/>
        <v>412000</v>
      </c>
      <c r="K53" s="70"/>
    </row>
    <row r="54" spans="1:11" ht="12.75">
      <c r="A54" s="20"/>
      <c r="B54" s="17">
        <v>75023</v>
      </c>
      <c r="C54" s="22" t="s">
        <v>30</v>
      </c>
      <c r="D54" s="60">
        <f>SUM(D55,D57)</f>
        <v>9288800</v>
      </c>
      <c r="E54" s="60">
        <f>SUM(E55,E57)</f>
        <v>0</v>
      </c>
      <c r="F54" s="60">
        <f t="shared" si="0"/>
        <v>9288800</v>
      </c>
      <c r="K54" s="70"/>
    </row>
    <row r="55" spans="1:11" ht="12.75">
      <c r="A55" s="20"/>
      <c r="B55" s="29"/>
      <c r="C55" s="18" t="s">
        <v>89</v>
      </c>
      <c r="D55" s="61">
        <v>9238800</v>
      </c>
      <c r="E55" s="61" t="s">
        <v>6</v>
      </c>
      <c r="F55" s="61">
        <f t="shared" si="0"/>
        <v>9238800</v>
      </c>
      <c r="K55" s="69"/>
    </row>
    <row r="56" spans="1:11" ht="12.75">
      <c r="A56" s="20"/>
      <c r="B56" s="29"/>
      <c r="C56" s="18" t="s">
        <v>24</v>
      </c>
      <c r="D56" s="61">
        <v>7620700</v>
      </c>
      <c r="E56" s="61" t="s">
        <v>6</v>
      </c>
      <c r="F56" s="61">
        <f t="shared" si="0"/>
        <v>7620700</v>
      </c>
      <c r="K56" s="70"/>
    </row>
    <row r="57" spans="1:11" ht="12.75">
      <c r="A57" s="20"/>
      <c r="B57" s="30"/>
      <c r="C57" s="39" t="s">
        <v>18</v>
      </c>
      <c r="D57" s="64">
        <v>50000</v>
      </c>
      <c r="E57" s="64" t="s">
        <v>6</v>
      </c>
      <c r="F57" s="64">
        <f t="shared" si="0"/>
        <v>50000</v>
      </c>
      <c r="K57" s="70"/>
    </row>
    <row r="58" spans="1:11" ht="12.75">
      <c r="A58" s="20"/>
      <c r="B58" s="17">
        <v>75095</v>
      </c>
      <c r="C58" s="22" t="s">
        <v>21</v>
      </c>
      <c r="D58" s="60">
        <f>SUM(D59)</f>
        <v>50000</v>
      </c>
      <c r="E58" s="60">
        <f>SUM(E59)</f>
        <v>0</v>
      </c>
      <c r="F58" s="60">
        <f t="shared" si="0"/>
        <v>50000</v>
      </c>
      <c r="K58" s="69"/>
    </row>
    <row r="59" spans="1:11" ht="13.5" thickBot="1">
      <c r="A59" s="20"/>
      <c r="B59" s="29"/>
      <c r="C59" s="39" t="s">
        <v>89</v>
      </c>
      <c r="D59" s="62">
        <v>50000</v>
      </c>
      <c r="E59" s="62" t="s">
        <v>6</v>
      </c>
      <c r="F59" s="62">
        <f t="shared" si="0"/>
        <v>50000</v>
      </c>
      <c r="K59" s="70"/>
    </row>
    <row r="60" spans="1:11" ht="24.75" thickBot="1">
      <c r="A60" s="25">
        <v>751</v>
      </c>
      <c r="B60" s="26"/>
      <c r="C60" s="10" t="s">
        <v>32</v>
      </c>
      <c r="D60" s="11">
        <f>SUM(D61)</f>
        <v>7995</v>
      </c>
      <c r="E60" s="11">
        <f>SUM(E61)</f>
        <v>0</v>
      </c>
      <c r="F60" s="11">
        <f t="shared" si="0"/>
        <v>7995</v>
      </c>
      <c r="K60" s="69"/>
    </row>
    <row r="61" spans="1:11" ht="12.75" customHeight="1">
      <c r="A61" s="20"/>
      <c r="B61" s="40">
        <v>75101</v>
      </c>
      <c r="C61" s="28" t="s">
        <v>31</v>
      </c>
      <c r="D61" s="63">
        <f>SUM(D62)</f>
        <v>7995</v>
      </c>
      <c r="E61" s="63">
        <f>SUM(E62)</f>
        <v>0</v>
      </c>
      <c r="F61" s="63">
        <f t="shared" si="0"/>
        <v>7995</v>
      </c>
      <c r="K61" s="70"/>
    </row>
    <row r="62" spans="1:11" ht="12.75">
      <c r="A62" s="20"/>
      <c r="B62" s="41"/>
      <c r="C62" s="18" t="s">
        <v>89</v>
      </c>
      <c r="D62" s="61">
        <v>7995</v>
      </c>
      <c r="E62" s="61" t="s">
        <v>6</v>
      </c>
      <c r="F62" s="61">
        <f t="shared" si="0"/>
        <v>7995</v>
      </c>
      <c r="K62" s="70"/>
    </row>
    <row r="63" spans="1:11" ht="13.5" thickBot="1">
      <c r="A63" s="78"/>
      <c r="B63" s="87"/>
      <c r="C63" s="58" t="s">
        <v>24</v>
      </c>
      <c r="D63" s="68">
        <v>7995</v>
      </c>
      <c r="E63" s="68" t="s">
        <v>6</v>
      </c>
      <c r="F63" s="68">
        <f t="shared" si="0"/>
        <v>7995</v>
      </c>
      <c r="K63" s="70"/>
    </row>
    <row r="64" spans="1:11" ht="24.75" thickBot="1">
      <c r="A64" s="25">
        <v>754</v>
      </c>
      <c r="B64" s="42"/>
      <c r="C64" s="10" t="s">
        <v>95</v>
      </c>
      <c r="D64" s="11">
        <f>SUM(D65,D69,D72,D75)</f>
        <v>1007300</v>
      </c>
      <c r="E64" s="11">
        <f>SUM(E65,E69,E72,E75)</f>
        <v>5091000</v>
      </c>
      <c r="F64" s="11">
        <f t="shared" si="0"/>
        <v>6098300</v>
      </c>
      <c r="K64" s="69"/>
    </row>
    <row r="65" spans="1:11" ht="12.75">
      <c r="A65" s="20"/>
      <c r="B65" s="40">
        <v>75411</v>
      </c>
      <c r="C65" s="28" t="s">
        <v>92</v>
      </c>
      <c r="D65" s="63">
        <f>SUM(D66,D68)</f>
        <v>0</v>
      </c>
      <c r="E65" s="63">
        <f>SUM(E66,E68)</f>
        <v>5091000</v>
      </c>
      <c r="F65" s="63">
        <f t="shared" si="0"/>
        <v>5091000</v>
      </c>
      <c r="K65" s="70"/>
    </row>
    <row r="66" spans="1:11" ht="12.75">
      <c r="A66" s="20"/>
      <c r="B66" s="41"/>
      <c r="C66" s="18" t="s">
        <v>89</v>
      </c>
      <c r="D66" s="61" t="s">
        <v>6</v>
      </c>
      <c r="E66" s="61">
        <v>5031000</v>
      </c>
      <c r="F66" s="61">
        <f t="shared" si="0"/>
        <v>5031000</v>
      </c>
      <c r="K66" s="59"/>
    </row>
    <row r="67" spans="1:11" ht="12.75">
      <c r="A67" s="20"/>
      <c r="B67" s="41"/>
      <c r="C67" s="18" t="s">
        <v>24</v>
      </c>
      <c r="D67" s="61" t="s">
        <v>6</v>
      </c>
      <c r="E67" s="61">
        <v>3759000</v>
      </c>
      <c r="F67" s="61">
        <f t="shared" si="0"/>
        <v>3759000</v>
      </c>
      <c r="K67" s="69"/>
    </row>
    <row r="68" spans="1:11" ht="12.75">
      <c r="A68" s="20"/>
      <c r="B68" s="43"/>
      <c r="C68" s="39" t="s">
        <v>18</v>
      </c>
      <c r="D68" s="64" t="s">
        <v>6</v>
      </c>
      <c r="E68" s="64">
        <v>60000</v>
      </c>
      <c r="F68" s="64">
        <f t="shared" si="0"/>
        <v>60000</v>
      </c>
      <c r="K68" s="70"/>
    </row>
    <row r="69" spans="1:11" ht="12.75">
      <c r="A69" s="20"/>
      <c r="B69" s="44">
        <v>75412</v>
      </c>
      <c r="C69" s="22" t="s">
        <v>33</v>
      </c>
      <c r="D69" s="60">
        <f>SUM(D70,D71)</f>
        <v>300000</v>
      </c>
      <c r="E69" s="60">
        <f>SUM(E70,E71)</f>
        <v>0</v>
      </c>
      <c r="F69" s="60">
        <f t="shared" si="0"/>
        <v>300000</v>
      </c>
      <c r="K69" s="70"/>
    </row>
    <row r="70" spans="1:11" ht="12.75">
      <c r="A70" s="20"/>
      <c r="B70" s="41"/>
      <c r="C70" s="18" t="s">
        <v>89</v>
      </c>
      <c r="D70" s="61">
        <v>150000</v>
      </c>
      <c r="E70" s="61" t="s">
        <v>6</v>
      </c>
      <c r="F70" s="61">
        <f t="shared" si="0"/>
        <v>150000</v>
      </c>
      <c r="K70" s="59"/>
    </row>
    <row r="71" spans="1:11" ht="12.75">
      <c r="A71" s="20"/>
      <c r="B71" s="43"/>
      <c r="C71" s="18" t="s">
        <v>18</v>
      </c>
      <c r="D71" s="61">
        <v>150000</v>
      </c>
      <c r="E71" s="61" t="s">
        <v>6</v>
      </c>
      <c r="F71" s="61">
        <f t="shared" si="0"/>
        <v>150000</v>
      </c>
      <c r="K71" s="69"/>
    </row>
    <row r="72" spans="1:11" ht="12.75">
      <c r="A72" s="20"/>
      <c r="B72" s="44">
        <v>75414</v>
      </c>
      <c r="C72" s="22" t="s">
        <v>34</v>
      </c>
      <c r="D72" s="60">
        <f>SUM(D73,D74)</f>
        <v>17000</v>
      </c>
      <c r="E72" s="60">
        <f>SUM(E73,E74)</f>
        <v>0</v>
      </c>
      <c r="F72" s="60">
        <f t="shared" si="0"/>
        <v>17000</v>
      </c>
      <c r="K72" s="70"/>
    </row>
    <row r="73" spans="1:11" ht="12.75">
      <c r="A73" s="20"/>
      <c r="B73" s="41"/>
      <c r="C73" s="18" t="s">
        <v>89</v>
      </c>
      <c r="D73" s="61">
        <v>10000</v>
      </c>
      <c r="E73" s="61" t="s">
        <v>6</v>
      </c>
      <c r="F73" s="61">
        <f t="shared" si="0"/>
        <v>10000</v>
      </c>
      <c r="K73" s="70"/>
    </row>
    <row r="74" spans="1:11" ht="12.75">
      <c r="A74" s="20"/>
      <c r="B74" s="43"/>
      <c r="C74" s="39" t="s">
        <v>18</v>
      </c>
      <c r="D74" s="64">
        <v>7000</v>
      </c>
      <c r="E74" s="64" t="s">
        <v>6</v>
      </c>
      <c r="F74" s="64">
        <f t="shared" si="0"/>
        <v>7000</v>
      </c>
      <c r="K74" s="70"/>
    </row>
    <row r="75" spans="1:11" ht="12.75">
      <c r="A75" s="20"/>
      <c r="B75" s="44">
        <v>75416</v>
      </c>
      <c r="C75" s="22" t="s">
        <v>35</v>
      </c>
      <c r="D75" s="60">
        <f>SUM(D76)</f>
        <v>690300</v>
      </c>
      <c r="E75" s="60">
        <f>SUM(E76)</f>
        <v>0</v>
      </c>
      <c r="F75" s="60">
        <f t="shared" si="0"/>
        <v>690300</v>
      </c>
      <c r="K75" s="69"/>
    </row>
    <row r="76" spans="1:11" ht="12.75">
      <c r="A76" s="20"/>
      <c r="B76" s="41"/>
      <c r="C76" s="18" t="s">
        <v>89</v>
      </c>
      <c r="D76" s="61">
        <v>690300</v>
      </c>
      <c r="E76" s="61" t="s">
        <v>6</v>
      </c>
      <c r="F76" s="61">
        <f aca="true" t="shared" si="1" ref="F76:F139">SUM(D76:E76)</f>
        <v>690300</v>
      </c>
      <c r="K76" s="70"/>
    </row>
    <row r="77" spans="1:11" ht="13.5" thickBot="1">
      <c r="A77" s="20"/>
      <c r="B77" s="41"/>
      <c r="C77" s="32" t="s">
        <v>24</v>
      </c>
      <c r="D77" s="62">
        <v>640300</v>
      </c>
      <c r="E77" s="62" t="s">
        <v>6</v>
      </c>
      <c r="F77" s="62">
        <f t="shared" si="1"/>
        <v>640300</v>
      </c>
      <c r="K77" s="70"/>
    </row>
    <row r="78" spans="1:11" ht="36.75" thickBot="1">
      <c r="A78" s="25">
        <v>756</v>
      </c>
      <c r="B78" s="42"/>
      <c r="C78" s="10" t="s">
        <v>36</v>
      </c>
      <c r="D78" s="11">
        <f>SUM(D79)</f>
        <v>39000</v>
      </c>
      <c r="E78" s="11">
        <f>SUM(E79)</f>
        <v>0</v>
      </c>
      <c r="F78" s="11">
        <f t="shared" si="1"/>
        <v>39000</v>
      </c>
      <c r="K78" s="69"/>
    </row>
    <row r="79" spans="1:11" ht="36">
      <c r="A79" s="20"/>
      <c r="B79" s="40">
        <v>75615</v>
      </c>
      <c r="C79" s="22" t="s">
        <v>37</v>
      </c>
      <c r="D79" s="66">
        <f>SUM(D80)</f>
        <v>39000</v>
      </c>
      <c r="E79" s="66">
        <f>SUM(E80)</f>
        <v>0</v>
      </c>
      <c r="F79" s="66">
        <f t="shared" si="1"/>
        <v>39000</v>
      </c>
      <c r="K79" s="70"/>
    </row>
    <row r="80" spans="1:11" ht="12.75">
      <c r="A80" s="20"/>
      <c r="B80" s="41"/>
      <c r="C80" s="18" t="s">
        <v>89</v>
      </c>
      <c r="D80" s="61">
        <v>39000</v>
      </c>
      <c r="E80" s="61" t="s">
        <v>6</v>
      </c>
      <c r="F80" s="61">
        <f t="shared" si="1"/>
        <v>39000</v>
      </c>
      <c r="K80" s="70"/>
    </row>
    <row r="81" spans="1:11" ht="13.5" thickBot="1">
      <c r="A81" s="20"/>
      <c r="B81" s="41"/>
      <c r="C81" s="32" t="s">
        <v>24</v>
      </c>
      <c r="D81" s="62">
        <v>39000</v>
      </c>
      <c r="E81" s="62" t="s">
        <v>6</v>
      </c>
      <c r="F81" s="62">
        <f t="shared" si="1"/>
        <v>39000</v>
      </c>
      <c r="K81" s="69"/>
    </row>
    <row r="82" spans="1:11" ht="13.5" thickBot="1">
      <c r="A82" s="25">
        <v>757</v>
      </c>
      <c r="B82" s="42"/>
      <c r="C82" s="10" t="s">
        <v>38</v>
      </c>
      <c r="D82" s="11">
        <f>SUM(D83,D85)</f>
        <v>2536000</v>
      </c>
      <c r="E82" s="11">
        <f>SUM(E83,E85)</f>
        <v>0</v>
      </c>
      <c r="F82" s="11">
        <f t="shared" si="1"/>
        <v>2536000</v>
      </c>
      <c r="K82" s="70"/>
    </row>
    <row r="83" spans="1:11" ht="24">
      <c r="A83" s="20"/>
      <c r="B83" s="40">
        <v>75702</v>
      </c>
      <c r="C83" s="22" t="s">
        <v>103</v>
      </c>
      <c r="D83" s="66">
        <f>SUM(D84)</f>
        <v>1936000</v>
      </c>
      <c r="E83" s="66">
        <f>SUM(E84)</f>
        <v>0</v>
      </c>
      <c r="F83" s="66">
        <f t="shared" si="1"/>
        <v>1936000</v>
      </c>
      <c r="K83" s="70"/>
    </row>
    <row r="84" spans="1:11" ht="12.75">
      <c r="A84" s="20"/>
      <c r="B84" s="44"/>
      <c r="C84" s="18" t="s">
        <v>89</v>
      </c>
      <c r="D84" s="61">
        <v>1936000</v>
      </c>
      <c r="E84" s="61" t="s">
        <v>6</v>
      </c>
      <c r="F84" s="61">
        <f t="shared" si="1"/>
        <v>1936000</v>
      </c>
      <c r="K84" s="59"/>
    </row>
    <row r="85" spans="1:11" ht="24">
      <c r="A85" s="20"/>
      <c r="B85" s="44">
        <v>75704</v>
      </c>
      <c r="C85" s="22" t="s">
        <v>40</v>
      </c>
      <c r="D85" s="66">
        <v>600000</v>
      </c>
      <c r="E85" s="66">
        <f>SUM(E86)</f>
        <v>0</v>
      </c>
      <c r="F85" s="66">
        <f t="shared" si="1"/>
        <v>600000</v>
      </c>
      <c r="K85" s="71"/>
    </row>
    <row r="86" spans="1:11" ht="13.5" thickBot="1">
      <c r="A86" s="20"/>
      <c r="B86" s="41"/>
      <c r="C86" s="24" t="s">
        <v>89</v>
      </c>
      <c r="D86" s="62"/>
      <c r="E86" s="62" t="s">
        <v>6</v>
      </c>
      <c r="F86" s="62">
        <f t="shared" si="1"/>
        <v>0</v>
      </c>
      <c r="K86" s="70"/>
    </row>
    <row r="87" spans="1:11" ht="13.5" thickBot="1">
      <c r="A87" s="25">
        <v>758</v>
      </c>
      <c r="B87" s="42"/>
      <c r="C87" s="10" t="s">
        <v>104</v>
      </c>
      <c r="D87" s="11">
        <f>SUM(D88,D91)</f>
        <v>1350000</v>
      </c>
      <c r="E87" s="11">
        <f>SUM(E88,E91)</f>
        <v>321000</v>
      </c>
      <c r="F87" s="11">
        <f t="shared" si="1"/>
        <v>1671000</v>
      </c>
      <c r="K87" s="70"/>
    </row>
    <row r="88" spans="1:11" ht="12.75">
      <c r="A88" s="20"/>
      <c r="B88" s="40">
        <v>75814</v>
      </c>
      <c r="C88" s="28" t="s">
        <v>41</v>
      </c>
      <c r="D88" s="66">
        <f>SUM(D89,D90)</f>
        <v>700000</v>
      </c>
      <c r="E88" s="66">
        <f>SUM(E89,E90)</f>
        <v>0</v>
      </c>
      <c r="F88" s="66">
        <f t="shared" si="1"/>
        <v>700000</v>
      </c>
      <c r="K88" s="59"/>
    </row>
    <row r="89" spans="1:11" ht="12.75">
      <c r="A89" s="20"/>
      <c r="B89" s="41"/>
      <c r="C89" s="24" t="s">
        <v>89</v>
      </c>
      <c r="D89" s="61">
        <v>50000</v>
      </c>
      <c r="E89" s="61" t="s">
        <v>6</v>
      </c>
      <c r="F89" s="61">
        <f t="shared" si="1"/>
        <v>50000</v>
      </c>
      <c r="K89" s="71"/>
    </row>
    <row r="90" spans="1:11" ht="12.75">
      <c r="A90" s="20"/>
      <c r="B90" s="43"/>
      <c r="C90" s="39" t="s">
        <v>18</v>
      </c>
      <c r="D90" s="62">
        <v>650000</v>
      </c>
      <c r="E90" s="62" t="s">
        <v>6</v>
      </c>
      <c r="F90" s="62">
        <f t="shared" si="1"/>
        <v>650000</v>
      </c>
      <c r="K90" s="70"/>
    </row>
    <row r="91" spans="1:11" ht="12.75">
      <c r="A91" s="20"/>
      <c r="B91" s="44">
        <v>75818</v>
      </c>
      <c r="C91" s="22" t="s">
        <v>42</v>
      </c>
      <c r="D91" s="66">
        <f>SUM(D92)</f>
        <v>650000</v>
      </c>
      <c r="E91" s="66">
        <f>SUM(E92)</f>
        <v>321000</v>
      </c>
      <c r="F91" s="66">
        <f t="shared" si="1"/>
        <v>971000</v>
      </c>
      <c r="K91" s="71"/>
    </row>
    <row r="92" spans="1:11" ht="13.5" thickBot="1">
      <c r="A92" s="78"/>
      <c r="B92" s="87"/>
      <c r="C92" s="80" t="s">
        <v>89</v>
      </c>
      <c r="D92" s="68">
        <v>650000</v>
      </c>
      <c r="E92" s="68">
        <v>321000</v>
      </c>
      <c r="F92" s="68">
        <f t="shared" si="1"/>
        <v>971000</v>
      </c>
      <c r="K92" s="70"/>
    </row>
    <row r="93" spans="1:11" ht="13.5" thickBot="1">
      <c r="A93" s="25">
        <v>801</v>
      </c>
      <c r="B93" s="45"/>
      <c r="C93" s="46" t="s">
        <v>39</v>
      </c>
      <c r="D93" s="11">
        <f>SUM(D94,D98,D101,D105,D109,D112,D114,D118,D121,D125,D128,D131,D134)</f>
        <v>28238141</v>
      </c>
      <c r="E93" s="11">
        <f>SUM(E94,E98,E101,E105,E109,E112,E114,E118,E121,E125,E128,E131,E134)</f>
        <v>17460127</v>
      </c>
      <c r="F93" s="11">
        <f t="shared" si="1"/>
        <v>45698268</v>
      </c>
      <c r="K93" s="59"/>
    </row>
    <row r="94" spans="1:11" ht="12.75">
      <c r="A94" s="20"/>
      <c r="B94" s="47">
        <v>80101</v>
      </c>
      <c r="C94" s="48" t="s">
        <v>43</v>
      </c>
      <c r="D94" s="67">
        <f>SUM(D95)</f>
        <v>12200000</v>
      </c>
      <c r="E94" s="67">
        <f>SUM(E95)</f>
        <v>0</v>
      </c>
      <c r="F94" s="67">
        <f t="shared" si="1"/>
        <v>12200000</v>
      </c>
      <c r="K94" s="71"/>
    </row>
    <row r="95" spans="1:11" ht="12.75">
      <c r="A95" s="20"/>
      <c r="B95" s="49"/>
      <c r="C95" s="50" t="s">
        <v>89</v>
      </c>
      <c r="D95" s="64">
        <v>12200000</v>
      </c>
      <c r="E95" s="64" t="s">
        <v>6</v>
      </c>
      <c r="F95" s="64">
        <f t="shared" si="1"/>
        <v>12200000</v>
      </c>
      <c r="K95" s="70"/>
    </row>
    <row r="96" spans="1:11" ht="12.75">
      <c r="A96" s="20"/>
      <c r="B96" s="49"/>
      <c r="C96" s="51" t="s">
        <v>45</v>
      </c>
      <c r="D96" s="61">
        <v>11900000</v>
      </c>
      <c r="E96" s="61" t="s">
        <v>6</v>
      </c>
      <c r="F96" s="61">
        <f t="shared" si="1"/>
        <v>11900000</v>
      </c>
      <c r="K96" s="70"/>
    </row>
    <row r="97" spans="1:11" ht="12.75">
      <c r="A97" s="20"/>
      <c r="B97" s="52"/>
      <c r="C97" s="50" t="s">
        <v>46</v>
      </c>
      <c r="D97" s="64">
        <v>300000</v>
      </c>
      <c r="E97" s="64" t="s">
        <v>6</v>
      </c>
      <c r="F97" s="64">
        <f t="shared" si="1"/>
        <v>300000</v>
      </c>
      <c r="K97" s="71"/>
    </row>
    <row r="98" spans="1:11" ht="12.75">
      <c r="A98" s="20"/>
      <c r="B98" s="53">
        <v>80102</v>
      </c>
      <c r="C98" s="54" t="s">
        <v>44</v>
      </c>
      <c r="D98" s="60">
        <f>SUM(D99)</f>
        <v>0</v>
      </c>
      <c r="E98" s="60">
        <f>SUM(E99)</f>
        <v>500000</v>
      </c>
      <c r="F98" s="60">
        <f t="shared" si="1"/>
        <v>500000</v>
      </c>
      <c r="K98" s="70"/>
    </row>
    <row r="99" spans="1:11" ht="12.75">
      <c r="A99" s="20"/>
      <c r="B99" s="49"/>
      <c r="C99" s="55" t="s">
        <v>89</v>
      </c>
      <c r="D99" s="61" t="s">
        <v>6</v>
      </c>
      <c r="E99" s="61">
        <v>500000</v>
      </c>
      <c r="F99" s="61">
        <f t="shared" si="1"/>
        <v>500000</v>
      </c>
      <c r="K99" s="59"/>
    </row>
    <row r="100" spans="1:11" ht="12.75">
      <c r="A100" s="20"/>
      <c r="B100" s="43"/>
      <c r="C100" s="50" t="s">
        <v>45</v>
      </c>
      <c r="D100" s="64" t="s">
        <v>6</v>
      </c>
      <c r="E100" s="64">
        <v>500000</v>
      </c>
      <c r="F100" s="64">
        <f t="shared" si="1"/>
        <v>500000</v>
      </c>
      <c r="K100" s="71"/>
    </row>
    <row r="101" spans="1:11" ht="12.75">
      <c r="A101" s="20"/>
      <c r="B101" s="44">
        <v>80104</v>
      </c>
      <c r="C101" s="54" t="s">
        <v>52</v>
      </c>
      <c r="D101" s="60">
        <f>SUM(D102)</f>
        <v>6963141</v>
      </c>
      <c r="E101" s="60">
        <f>SUM(E102)</f>
        <v>0</v>
      </c>
      <c r="F101" s="60">
        <f t="shared" si="1"/>
        <v>6963141</v>
      </c>
      <c r="K101" s="70"/>
    </row>
    <row r="102" spans="1:11" ht="12.75">
      <c r="A102" s="20"/>
      <c r="B102" s="49"/>
      <c r="C102" s="55" t="s">
        <v>89</v>
      </c>
      <c r="D102" s="61">
        <v>6963141</v>
      </c>
      <c r="E102" s="61" t="s">
        <v>6</v>
      </c>
      <c r="F102" s="61">
        <f t="shared" si="1"/>
        <v>6963141</v>
      </c>
      <c r="K102" s="70"/>
    </row>
    <row r="103" spans="1:11" ht="12.75">
      <c r="A103" s="20"/>
      <c r="B103" s="49"/>
      <c r="C103" s="55" t="s">
        <v>45</v>
      </c>
      <c r="D103" s="61">
        <v>6681141</v>
      </c>
      <c r="E103" s="61" t="s">
        <v>6</v>
      </c>
      <c r="F103" s="61">
        <f t="shared" si="1"/>
        <v>6681141</v>
      </c>
      <c r="K103" s="70"/>
    </row>
    <row r="104" spans="1:11" ht="12.75">
      <c r="A104" s="20"/>
      <c r="B104" s="49"/>
      <c r="C104" s="50" t="s">
        <v>46</v>
      </c>
      <c r="D104" s="62">
        <v>282000</v>
      </c>
      <c r="E104" s="62" t="s">
        <v>6</v>
      </c>
      <c r="F104" s="62">
        <f t="shared" si="1"/>
        <v>282000</v>
      </c>
      <c r="K104" s="69"/>
    </row>
    <row r="105" spans="1:11" ht="12.75">
      <c r="A105" s="20"/>
      <c r="B105" s="53">
        <v>80110</v>
      </c>
      <c r="C105" s="54" t="s">
        <v>53</v>
      </c>
      <c r="D105" s="60">
        <f>SUM(D106)</f>
        <v>7220000</v>
      </c>
      <c r="E105" s="60">
        <f>SUM(E106)</f>
        <v>0</v>
      </c>
      <c r="F105" s="60">
        <f t="shared" si="1"/>
        <v>7220000</v>
      </c>
      <c r="K105" s="70"/>
    </row>
    <row r="106" spans="1:11" ht="12.75">
      <c r="A106" s="20"/>
      <c r="B106" s="49"/>
      <c r="C106" s="55" t="s">
        <v>89</v>
      </c>
      <c r="D106" s="61">
        <v>7220000</v>
      </c>
      <c r="E106" s="61" t="s">
        <v>6</v>
      </c>
      <c r="F106" s="61">
        <f t="shared" si="1"/>
        <v>7220000</v>
      </c>
      <c r="K106" s="70"/>
    </row>
    <row r="107" spans="1:11" ht="12.75">
      <c r="A107" s="20"/>
      <c r="B107" s="49"/>
      <c r="C107" s="55" t="s">
        <v>45</v>
      </c>
      <c r="D107" s="61">
        <v>7000000</v>
      </c>
      <c r="E107" s="61" t="s">
        <v>6</v>
      </c>
      <c r="F107" s="61">
        <f t="shared" si="1"/>
        <v>7000000</v>
      </c>
      <c r="K107" s="69"/>
    </row>
    <row r="108" spans="1:11" ht="12.75">
      <c r="A108" s="20"/>
      <c r="B108" s="49"/>
      <c r="C108" s="50" t="s">
        <v>46</v>
      </c>
      <c r="D108" s="62">
        <v>220000</v>
      </c>
      <c r="E108" s="62" t="s">
        <v>6</v>
      </c>
      <c r="F108" s="62">
        <f t="shared" si="1"/>
        <v>220000</v>
      </c>
      <c r="K108" s="70"/>
    </row>
    <row r="109" spans="1:11" ht="12.75">
      <c r="A109" s="20"/>
      <c r="B109" s="53">
        <v>80111</v>
      </c>
      <c r="C109" s="54" t="s">
        <v>54</v>
      </c>
      <c r="D109" s="60">
        <f>SUM(D110)</f>
        <v>0</v>
      </c>
      <c r="E109" s="60">
        <f>SUM(E110)</f>
        <v>400000</v>
      </c>
      <c r="F109" s="60">
        <f t="shared" si="1"/>
        <v>400000</v>
      </c>
      <c r="K109" s="70"/>
    </row>
    <row r="110" spans="1:11" ht="12.75">
      <c r="A110" s="20"/>
      <c r="B110" s="49"/>
      <c r="C110" s="55" t="s">
        <v>89</v>
      </c>
      <c r="D110" s="61" t="s">
        <v>6</v>
      </c>
      <c r="E110" s="61">
        <v>400000</v>
      </c>
      <c r="F110" s="61">
        <f t="shared" si="1"/>
        <v>400000</v>
      </c>
      <c r="K110" s="70"/>
    </row>
    <row r="111" spans="1:11" ht="12.75">
      <c r="A111" s="20"/>
      <c r="B111" s="49"/>
      <c r="C111" s="50" t="s">
        <v>45</v>
      </c>
      <c r="D111" s="62" t="s">
        <v>6</v>
      </c>
      <c r="E111" s="62">
        <v>400000</v>
      </c>
      <c r="F111" s="62">
        <f t="shared" si="1"/>
        <v>400000</v>
      </c>
      <c r="K111" s="69"/>
    </row>
    <row r="112" spans="1:11" ht="12.75">
      <c r="A112" s="20"/>
      <c r="B112" s="53">
        <v>80113</v>
      </c>
      <c r="C112" s="54" t="s">
        <v>55</v>
      </c>
      <c r="D112" s="60">
        <f>SUM(D113)</f>
        <v>110000</v>
      </c>
      <c r="E112" s="60">
        <f>SUM(E113)</f>
        <v>0</v>
      </c>
      <c r="F112" s="60">
        <f t="shared" si="1"/>
        <v>110000</v>
      </c>
      <c r="K112" s="70"/>
    </row>
    <row r="113" spans="1:11" ht="12.75">
      <c r="A113" s="20"/>
      <c r="B113" s="49"/>
      <c r="C113" s="50" t="s">
        <v>89</v>
      </c>
      <c r="D113" s="62">
        <v>110000</v>
      </c>
      <c r="E113" s="62" t="s">
        <v>6</v>
      </c>
      <c r="F113" s="62">
        <f t="shared" si="1"/>
        <v>110000</v>
      </c>
      <c r="K113" s="70"/>
    </row>
    <row r="114" spans="1:11" ht="12.75">
      <c r="A114" s="20"/>
      <c r="B114" s="53">
        <v>80120</v>
      </c>
      <c r="C114" s="56" t="s">
        <v>105</v>
      </c>
      <c r="D114" s="60">
        <f>SUM(D115)</f>
        <v>0</v>
      </c>
      <c r="E114" s="60">
        <f>SUM(E115)</f>
        <v>4540000</v>
      </c>
      <c r="F114" s="60">
        <f t="shared" si="1"/>
        <v>4540000</v>
      </c>
      <c r="K114" s="70"/>
    </row>
    <row r="115" spans="1:11" ht="12.75">
      <c r="A115" s="20"/>
      <c r="B115" s="49"/>
      <c r="C115" s="55" t="s">
        <v>89</v>
      </c>
      <c r="D115" s="61" t="s">
        <v>6</v>
      </c>
      <c r="E115" s="61">
        <v>4540000</v>
      </c>
      <c r="F115" s="61">
        <f t="shared" si="1"/>
        <v>4540000</v>
      </c>
      <c r="K115" s="69"/>
    </row>
    <row r="116" spans="1:11" ht="12.75">
      <c r="A116" s="20"/>
      <c r="B116" s="49"/>
      <c r="C116" s="57" t="s">
        <v>45</v>
      </c>
      <c r="D116" s="64" t="s">
        <v>6</v>
      </c>
      <c r="E116" s="64">
        <v>4200000</v>
      </c>
      <c r="F116" s="64">
        <f t="shared" si="1"/>
        <v>4200000</v>
      </c>
      <c r="K116" s="70"/>
    </row>
    <row r="117" spans="1:11" ht="12.75">
      <c r="A117" s="20"/>
      <c r="B117" s="49"/>
      <c r="C117" s="50" t="s">
        <v>46</v>
      </c>
      <c r="D117" s="62" t="s">
        <v>6</v>
      </c>
      <c r="E117" s="62">
        <v>340000</v>
      </c>
      <c r="F117" s="62">
        <f t="shared" si="1"/>
        <v>340000</v>
      </c>
      <c r="K117" s="70"/>
    </row>
    <row r="118" spans="1:11" ht="12.75">
      <c r="A118" s="20"/>
      <c r="B118" s="53">
        <v>80123</v>
      </c>
      <c r="C118" s="54" t="s">
        <v>56</v>
      </c>
      <c r="D118" s="60">
        <f>SUM(D119)</f>
        <v>0</v>
      </c>
      <c r="E118" s="60">
        <f>SUM(E119)</f>
        <v>2400000</v>
      </c>
      <c r="F118" s="60">
        <f t="shared" si="1"/>
        <v>2400000</v>
      </c>
      <c r="K118" s="69"/>
    </row>
    <row r="119" spans="1:11" ht="12.75">
      <c r="A119" s="20"/>
      <c r="B119" s="49"/>
      <c r="C119" s="55" t="s">
        <v>89</v>
      </c>
      <c r="D119" s="61" t="s">
        <v>6</v>
      </c>
      <c r="E119" s="61">
        <v>2400000</v>
      </c>
      <c r="F119" s="61">
        <f t="shared" si="1"/>
        <v>2400000</v>
      </c>
      <c r="K119" s="70"/>
    </row>
    <row r="120" spans="1:11" ht="12.75">
      <c r="A120" s="20"/>
      <c r="B120" s="49"/>
      <c r="C120" s="50" t="s">
        <v>45</v>
      </c>
      <c r="D120" s="62" t="s">
        <v>6</v>
      </c>
      <c r="E120" s="62">
        <v>2400000</v>
      </c>
      <c r="F120" s="62">
        <f t="shared" si="1"/>
        <v>2400000</v>
      </c>
      <c r="K120" s="69"/>
    </row>
    <row r="121" spans="1:11" ht="12.75">
      <c r="A121" s="20"/>
      <c r="B121" s="53">
        <v>80130</v>
      </c>
      <c r="C121" s="54" t="s">
        <v>57</v>
      </c>
      <c r="D121" s="60">
        <f>SUM(D122)</f>
        <v>0</v>
      </c>
      <c r="E121" s="60">
        <f>SUM(E122)</f>
        <v>7665127</v>
      </c>
      <c r="F121" s="60">
        <f t="shared" si="1"/>
        <v>7665127</v>
      </c>
      <c r="K121" s="70"/>
    </row>
    <row r="122" spans="1:11" ht="12.75">
      <c r="A122" s="20"/>
      <c r="B122" s="49"/>
      <c r="C122" s="55" t="s">
        <v>89</v>
      </c>
      <c r="D122" s="61" t="s">
        <v>6</v>
      </c>
      <c r="E122" s="61">
        <v>7665127</v>
      </c>
      <c r="F122" s="61">
        <f t="shared" si="1"/>
        <v>7665127</v>
      </c>
      <c r="K122" s="70"/>
    </row>
    <row r="123" spans="1:11" ht="12.75">
      <c r="A123" s="20"/>
      <c r="B123" s="49"/>
      <c r="C123" s="55" t="s">
        <v>45</v>
      </c>
      <c r="D123" s="61" t="s">
        <v>6</v>
      </c>
      <c r="E123" s="61">
        <v>6965127</v>
      </c>
      <c r="F123" s="61">
        <f t="shared" si="1"/>
        <v>6965127</v>
      </c>
      <c r="K123" s="70"/>
    </row>
    <row r="124" spans="1:11" ht="12.75">
      <c r="A124" s="20"/>
      <c r="B124" s="49"/>
      <c r="C124" s="50" t="s">
        <v>46</v>
      </c>
      <c r="D124" s="62" t="s">
        <v>6</v>
      </c>
      <c r="E124" s="62">
        <v>700000</v>
      </c>
      <c r="F124" s="62">
        <f t="shared" si="1"/>
        <v>700000</v>
      </c>
      <c r="K124" s="69"/>
    </row>
    <row r="125" spans="1:11" ht="12.75">
      <c r="A125" s="20"/>
      <c r="B125" s="44">
        <v>80134</v>
      </c>
      <c r="C125" s="54" t="s">
        <v>58</v>
      </c>
      <c r="D125" s="60">
        <f>SUM(D126)</f>
        <v>0</v>
      </c>
      <c r="E125" s="60">
        <f>SUM(E126)</f>
        <v>100000</v>
      </c>
      <c r="F125" s="60">
        <f t="shared" si="1"/>
        <v>100000</v>
      </c>
      <c r="K125" s="70"/>
    </row>
    <row r="126" spans="1:11" ht="12.75">
      <c r="A126" s="20"/>
      <c r="B126" s="88"/>
      <c r="C126" s="55" t="s">
        <v>89</v>
      </c>
      <c r="D126" s="61" t="s">
        <v>6</v>
      </c>
      <c r="E126" s="61">
        <v>100000</v>
      </c>
      <c r="F126" s="61">
        <f t="shared" si="1"/>
        <v>100000</v>
      </c>
      <c r="K126" s="70"/>
    </row>
    <row r="127" spans="1:11" ht="12.75">
      <c r="A127" s="20"/>
      <c r="B127" s="49"/>
      <c r="C127" s="50" t="s">
        <v>45</v>
      </c>
      <c r="D127" s="62" t="s">
        <v>6</v>
      </c>
      <c r="E127" s="62">
        <v>100000</v>
      </c>
      <c r="F127" s="62">
        <f t="shared" si="1"/>
        <v>100000</v>
      </c>
      <c r="K127" s="69"/>
    </row>
    <row r="128" spans="1:11" ht="24">
      <c r="A128" s="20"/>
      <c r="B128" s="53">
        <v>80140</v>
      </c>
      <c r="C128" s="54" t="s">
        <v>59</v>
      </c>
      <c r="D128" s="60">
        <f>SUM(D129)</f>
        <v>0</v>
      </c>
      <c r="E128" s="60">
        <f>SUM(E129)</f>
        <v>950000</v>
      </c>
      <c r="F128" s="60">
        <f t="shared" si="1"/>
        <v>950000</v>
      </c>
      <c r="K128" s="70"/>
    </row>
    <row r="129" spans="1:11" ht="12.75">
      <c r="A129" s="20"/>
      <c r="B129" s="49"/>
      <c r="C129" s="55" t="s">
        <v>89</v>
      </c>
      <c r="D129" s="61" t="s">
        <v>6</v>
      </c>
      <c r="E129" s="61">
        <v>950000</v>
      </c>
      <c r="F129" s="61">
        <f t="shared" si="1"/>
        <v>950000</v>
      </c>
      <c r="K129" s="70"/>
    </row>
    <row r="130" spans="1:11" ht="12.75">
      <c r="A130" s="20"/>
      <c r="B130" s="49"/>
      <c r="C130" s="50" t="s">
        <v>45</v>
      </c>
      <c r="D130" s="62" t="s">
        <v>6</v>
      </c>
      <c r="E130" s="62">
        <v>950000</v>
      </c>
      <c r="F130" s="62">
        <f t="shared" si="1"/>
        <v>950000</v>
      </c>
      <c r="K130" s="70"/>
    </row>
    <row r="131" spans="1:11" ht="12.75">
      <c r="A131" s="20"/>
      <c r="B131" s="53">
        <v>80146</v>
      </c>
      <c r="C131" s="54" t="s">
        <v>86</v>
      </c>
      <c r="D131" s="60">
        <f>SUM(D132)</f>
        <v>125000</v>
      </c>
      <c r="E131" s="60">
        <f>SUM(E132)</f>
        <v>105000</v>
      </c>
      <c r="F131" s="60">
        <f t="shared" si="1"/>
        <v>230000</v>
      </c>
      <c r="K131" s="69"/>
    </row>
    <row r="132" spans="1:11" ht="12.75">
      <c r="A132" s="20"/>
      <c r="B132" s="49"/>
      <c r="C132" s="55" t="s">
        <v>89</v>
      </c>
      <c r="D132" s="61">
        <v>125000</v>
      </c>
      <c r="E132" s="61">
        <v>105000</v>
      </c>
      <c r="F132" s="61">
        <f t="shared" si="1"/>
        <v>230000</v>
      </c>
      <c r="K132" s="70"/>
    </row>
    <row r="133" spans="1:11" ht="12.75">
      <c r="A133" s="20"/>
      <c r="B133" s="49"/>
      <c r="C133" s="50" t="s">
        <v>45</v>
      </c>
      <c r="D133" s="62">
        <v>125000</v>
      </c>
      <c r="E133" s="62">
        <v>105000</v>
      </c>
      <c r="F133" s="62">
        <f t="shared" si="1"/>
        <v>230000</v>
      </c>
      <c r="K133" s="70"/>
    </row>
    <row r="134" spans="1:11" ht="12.75">
      <c r="A134" s="20"/>
      <c r="B134" s="53">
        <v>80195</v>
      </c>
      <c r="C134" s="54" t="s">
        <v>21</v>
      </c>
      <c r="D134" s="60">
        <f>SUM(D135,D136)</f>
        <v>1620000</v>
      </c>
      <c r="E134" s="60">
        <f>SUM(E135,E136)</f>
        <v>800000</v>
      </c>
      <c r="F134" s="60">
        <f t="shared" si="1"/>
        <v>2420000</v>
      </c>
      <c r="K134" s="69"/>
    </row>
    <row r="135" spans="1:11" ht="12.75">
      <c r="A135" s="20"/>
      <c r="B135" s="49"/>
      <c r="C135" s="55" t="s">
        <v>89</v>
      </c>
      <c r="D135" s="61">
        <v>500000</v>
      </c>
      <c r="E135" s="61">
        <v>500000</v>
      </c>
      <c r="F135" s="61">
        <f t="shared" si="1"/>
        <v>1000000</v>
      </c>
      <c r="K135" s="70"/>
    </row>
    <row r="136" spans="1:11" ht="13.5" thickBot="1">
      <c r="A136" s="78"/>
      <c r="B136" s="83"/>
      <c r="C136" s="58" t="s">
        <v>18</v>
      </c>
      <c r="D136" s="68">
        <v>1120000</v>
      </c>
      <c r="E136" s="68">
        <v>300000</v>
      </c>
      <c r="F136" s="68">
        <f t="shared" si="1"/>
        <v>1420000</v>
      </c>
      <c r="K136" s="70"/>
    </row>
    <row r="137" spans="1:11" ht="13.5" thickBot="1">
      <c r="A137" s="25">
        <v>803</v>
      </c>
      <c r="B137" s="45"/>
      <c r="C137" s="46" t="s">
        <v>47</v>
      </c>
      <c r="D137" s="11">
        <f>SUM(D138)</f>
        <v>500000</v>
      </c>
      <c r="E137" s="11">
        <f>SUM(E138)</f>
        <v>0</v>
      </c>
      <c r="F137" s="11">
        <f t="shared" si="1"/>
        <v>500000</v>
      </c>
      <c r="K137" s="69"/>
    </row>
    <row r="138" spans="1:11" ht="12.75">
      <c r="A138" s="20"/>
      <c r="B138" s="47">
        <v>80395</v>
      </c>
      <c r="C138" s="48" t="s">
        <v>21</v>
      </c>
      <c r="D138" s="67">
        <f>SUM(D139)</f>
        <v>500000</v>
      </c>
      <c r="E138" s="67">
        <f>SUM(E139)</f>
        <v>0</v>
      </c>
      <c r="F138" s="67">
        <f t="shared" si="1"/>
        <v>500000</v>
      </c>
      <c r="K138" s="70"/>
    </row>
    <row r="139" spans="1:11" ht="13.5" thickBot="1">
      <c r="A139" s="20"/>
      <c r="B139" s="49"/>
      <c r="C139" s="39" t="s">
        <v>18</v>
      </c>
      <c r="D139" s="62">
        <v>500000</v>
      </c>
      <c r="E139" s="62" t="s">
        <v>6</v>
      </c>
      <c r="F139" s="62">
        <f t="shared" si="1"/>
        <v>500000</v>
      </c>
      <c r="K139" s="70"/>
    </row>
    <row r="140" spans="1:11" ht="13.5" thickBot="1">
      <c r="A140" s="25">
        <v>851</v>
      </c>
      <c r="B140" s="45"/>
      <c r="C140" s="46" t="s">
        <v>48</v>
      </c>
      <c r="D140" s="11">
        <f>SUM(D141,D143,D148)</f>
        <v>680000</v>
      </c>
      <c r="E140" s="11">
        <f>SUM(E141,E143,E148)</f>
        <v>41675</v>
      </c>
      <c r="F140" s="11">
        <f aca="true" t="shared" si="2" ref="F140:F203">SUM(D140:E140)</f>
        <v>721675</v>
      </c>
      <c r="K140" s="69"/>
    </row>
    <row r="141" spans="1:11" ht="12.75">
      <c r="A141" s="20"/>
      <c r="B141" s="47">
        <v>85121</v>
      </c>
      <c r="C141" s="48" t="s">
        <v>60</v>
      </c>
      <c r="D141" s="67">
        <f>SUM(D142)</f>
        <v>180000</v>
      </c>
      <c r="E141" s="67">
        <f>SUM(E142)</f>
        <v>0</v>
      </c>
      <c r="F141" s="67">
        <f t="shared" si="2"/>
        <v>180000</v>
      </c>
      <c r="K141" s="70"/>
    </row>
    <row r="142" spans="1:11" ht="12.75">
      <c r="A142" s="20"/>
      <c r="B142" s="49"/>
      <c r="C142" s="39" t="s">
        <v>18</v>
      </c>
      <c r="D142" s="62">
        <v>180000</v>
      </c>
      <c r="E142" s="62" t="s">
        <v>6</v>
      </c>
      <c r="F142" s="62">
        <f t="shared" si="2"/>
        <v>180000</v>
      </c>
      <c r="K142" s="70"/>
    </row>
    <row r="143" spans="1:11" ht="12.75">
      <c r="A143" s="20"/>
      <c r="B143" s="53">
        <v>85154</v>
      </c>
      <c r="C143" s="54" t="s">
        <v>61</v>
      </c>
      <c r="D143" s="60">
        <f>SUM(D144,D147)</f>
        <v>500000</v>
      </c>
      <c r="E143" s="60">
        <f>SUM(E144)</f>
        <v>0</v>
      </c>
      <c r="F143" s="60">
        <f t="shared" si="2"/>
        <v>500000</v>
      </c>
      <c r="K143" s="59"/>
    </row>
    <row r="144" spans="1:11" ht="12.75">
      <c r="A144" s="20"/>
      <c r="B144" s="49"/>
      <c r="C144" s="55" t="s">
        <v>89</v>
      </c>
      <c r="D144" s="61">
        <v>470000</v>
      </c>
      <c r="E144" s="61" t="s">
        <v>6</v>
      </c>
      <c r="F144" s="61">
        <f t="shared" si="2"/>
        <v>470000</v>
      </c>
      <c r="K144" s="71"/>
    </row>
    <row r="145" spans="1:11" ht="12.75">
      <c r="A145" s="20"/>
      <c r="B145" s="49"/>
      <c r="C145" s="18" t="s">
        <v>24</v>
      </c>
      <c r="D145" s="61">
        <v>66609</v>
      </c>
      <c r="E145" s="61" t="s">
        <v>6</v>
      </c>
      <c r="F145" s="61">
        <f t="shared" si="2"/>
        <v>66609</v>
      </c>
      <c r="K145" s="70"/>
    </row>
    <row r="146" spans="1:11" ht="12.75">
      <c r="A146" s="20"/>
      <c r="B146" s="49"/>
      <c r="C146" s="18" t="s">
        <v>19</v>
      </c>
      <c r="D146" s="61">
        <v>250000</v>
      </c>
      <c r="E146" s="61" t="s">
        <v>6</v>
      </c>
      <c r="F146" s="61">
        <f t="shared" si="2"/>
        <v>250000</v>
      </c>
      <c r="K146" s="59"/>
    </row>
    <row r="147" spans="1:11" ht="12.75">
      <c r="A147" s="20"/>
      <c r="B147" s="49"/>
      <c r="C147" s="39" t="s">
        <v>18</v>
      </c>
      <c r="D147" s="61">
        <v>30000</v>
      </c>
      <c r="E147" s="61" t="s">
        <v>6</v>
      </c>
      <c r="F147" s="61">
        <f>SUM(D147:E147)</f>
        <v>30000</v>
      </c>
      <c r="K147" s="59"/>
    </row>
    <row r="148" spans="1:11" ht="24">
      <c r="A148" s="20"/>
      <c r="B148" s="53">
        <v>85156</v>
      </c>
      <c r="C148" s="54" t="s">
        <v>93</v>
      </c>
      <c r="D148" s="60">
        <f>SUM(D149)</f>
        <v>0</v>
      </c>
      <c r="E148" s="60">
        <f>SUM(E149)</f>
        <v>41675</v>
      </c>
      <c r="F148" s="60">
        <f t="shared" si="2"/>
        <v>41675</v>
      </c>
      <c r="K148" s="70"/>
    </row>
    <row r="149" spans="1:11" ht="13.5" thickBot="1">
      <c r="A149" s="20"/>
      <c r="B149" s="49"/>
      <c r="C149" s="50" t="s">
        <v>89</v>
      </c>
      <c r="D149" s="62" t="s">
        <v>6</v>
      </c>
      <c r="E149" s="62">
        <v>41675</v>
      </c>
      <c r="F149" s="62">
        <f t="shared" si="2"/>
        <v>41675</v>
      </c>
      <c r="K149" s="69"/>
    </row>
    <row r="150" spans="1:11" ht="13.5" thickBot="1">
      <c r="A150" s="25">
        <v>852</v>
      </c>
      <c r="B150" s="45"/>
      <c r="C150" s="46" t="s">
        <v>49</v>
      </c>
      <c r="D150" s="11">
        <f>SUM(D151,D154,D158,D162,D164,D166,D169,D171,D174,D176,D179)</f>
        <v>16163520</v>
      </c>
      <c r="E150" s="11">
        <f>SUM(E151,E154,E158,E163,E163,E162,E164,E166,E169,E171,E174,E176,E179)</f>
        <v>4281260</v>
      </c>
      <c r="F150" s="11">
        <f t="shared" si="2"/>
        <v>20444780</v>
      </c>
      <c r="K150" s="70"/>
    </row>
    <row r="151" spans="1:11" ht="12.75">
      <c r="A151" s="20"/>
      <c r="B151" s="47">
        <v>85201</v>
      </c>
      <c r="C151" s="48" t="s">
        <v>62</v>
      </c>
      <c r="D151" s="67">
        <f>SUM(D152)</f>
        <v>0</v>
      </c>
      <c r="E151" s="67">
        <f>SUM(E152)</f>
        <v>1976460</v>
      </c>
      <c r="F151" s="67">
        <f t="shared" si="2"/>
        <v>1976460</v>
      </c>
      <c r="K151" s="70"/>
    </row>
    <row r="152" spans="1:11" ht="12.75">
      <c r="A152" s="20"/>
      <c r="B152" s="49"/>
      <c r="C152" s="55" t="s">
        <v>89</v>
      </c>
      <c r="D152" s="61" t="s">
        <v>6</v>
      </c>
      <c r="E152" s="61">
        <v>1976460</v>
      </c>
      <c r="F152" s="61">
        <f t="shared" si="2"/>
        <v>1976460</v>
      </c>
      <c r="K152" s="70"/>
    </row>
    <row r="153" spans="1:11" ht="12.75">
      <c r="A153" s="20"/>
      <c r="B153" s="49"/>
      <c r="C153" s="18" t="s">
        <v>24</v>
      </c>
      <c r="D153" s="61" t="s">
        <v>6</v>
      </c>
      <c r="E153" s="61">
        <v>962420</v>
      </c>
      <c r="F153" s="61">
        <f t="shared" si="2"/>
        <v>962420</v>
      </c>
      <c r="K153" s="70"/>
    </row>
    <row r="154" spans="1:11" ht="12.75">
      <c r="A154" s="20"/>
      <c r="B154" s="53">
        <v>85202</v>
      </c>
      <c r="C154" s="54" t="s">
        <v>63</v>
      </c>
      <c r="D154" s="60">
        <f>SUM(D155)</f>
        <v>0</v>
      </c>
      <c r="E154" s="60">
        <f>SUM(E155)</f>
        <v>2272800</v>
      </c>
      <c r="F154" s="60">
        <f t="shared" si="2"/>
        <v>2272800</v>
      </c>
      <c r="K154" s="70"/>
    </row>
    <row r="155" spans="1:11" ht="12.75">
      <c r="A155" s="20"/>
      <c r="B155" s="49"/>
      <c r="C155" s="55" t="s">
        <v>89</v>
      </c>
      <c r="D155" s="61" t="s">
        <v>6</v>
      </c>
      <c r="E155" s="61">
        <v>2272800</v>
      </c>
      <c r="F155" s="61">
        <f t="shared" si="2"/>
        <v>2272800</v>
      </c>
      <c r="K155" s="59"/>
    </row>
    <row r="156" spans="1:11" ht="12.75">
      <c r="A156" s="20"/>
      <c r="B156" s="49"/>
      <c r="C156" s="24" t="s">
        <v>24</v>
      </c>
      <c r="D156" s="64" t="s">
        <v>6</v>
      </c>
      <c r="E156" s="64">
        <v>805400</v>
      </c>
      <c r="F156" s="64">
        <f t="shared" si="2"/>
        <v>805400</v>
      </c>
      <c r="K156" s="71"/>
    </row>
    <row r="157" spans="1:11" ht="12.75">
      <c r="A157" s="20"/>
      <c r="B157" s="43"/>
      <c r="C157" s="24" t="s">
        <v>87</v>
      </c>
      <c r="D157" s="64" t="s">
        <v>6</v>
      </c>
      <c r="E157" s="64">
        <v>972000</v>
      </c>
      <c r="F157" s="64">
        <f t="shared" si="2"/>
        <v>972000</v>
      </c>
      <c r="K157" s="70"/>
    </row>
    <row r="158" spans="1:11" ht="12.75">
      <c r="A158" s="20"/>
      <c r="B158" s="44">
        <v>85203</v>
      </c>
      <c r="C158" s="54" t="s">
        <v>64</v>
      </c>
      <c r="D158" s="60">
        <f>SUM(D159)</f>
        <v>607100</v>
      </c>
      <c r="E158" s="60">
        <f>SUM(E159)</f>
        <v>0</v>
      </c>
      <c r="F158" s="60">
        <f t="shared" si="2"/>
        <v>607100</v>
      </c>
      <c r="K158" s="70"/>
    </row>
    <row r="159" spans="1:11" ht="12.75">
      <c r="A159" s="20"/>
      <c r="B159" s="49"/>
      <c r="C159" s="55" t="s">
        <v>89</v>
      </c>
      <c r="D159" s="61">
        <v>607100</v>
      </c>
      <c r="E159" s="61" t="s">
        <v>6</v>
      </c>
      <c r="F159" s="61">
        <f t="shared" si="2"/>
        <v>607100</v>
      </c>
      <c r="K159" s="70"/>
    </row>
    <row r="160" spans="1:11" ht="12.75">
      <c r="A160" s="20"/>
      <c r="B160" s="49"/>
      <c r="C160" s="18" t="s">
        <v>24</v>
      </c>
      <c r="D160" s="61">
        <v>426100</v>
      </c>
      <c r="E160" s="61" t="s">
        <v>6</v>
      </c>
      <c r="F160" s="61">
        <f t="shared" si="2"/>
        <v>426100</v>
      </c>
      <c r="K160" s="69"/>
    </row>
    <row r="161" spans="1:11" ht="12.75">
      <c r="A161" s="20"/>
      <c r="B161" s="49"/>
      <c r="C161" s="31" t="s">
        <v>87</v>
      </c>
      <c r="D161" s="62" t="s">
        <v>6</v>
      </c>
      <c r="E161" s="62" t="s">
        <v>6</v>
      </c>
      <c r="F161" s="62">
        <f t="shared" si="2"/>
        <v>0</v>
      </c>
      <c r="K161" s="70"/>
    </row>
    <row r="162" spans="1:11" ht="12.75">
      <c r="A162" s="20"/>
      <c r="B162" s="53">
        <v>85204</v>
      </c>
      <c r="C162" s="54" t="s">
        <v>65</v>
      </c>
      <c r="D162" s="60">
        <f>SUM(D163)</f>
        <v>500000</v>
      </c>
      <c r="E162" s="60">
        <f>SUM(E163)</f>
        <v>0</v>
      </c>
      <c r="F162" s="60">
        <f t="shared" si="2"/>
        <v>500000</v>
      </c>
      <c r="K162" s="70"/>
    </row>
    <row r="163" spans="1:11" ht="12.75">
      <c r="A163" s="20"/>
      <c r="B163" s="49"/>
      <c r="C163" s="50" t="s">
        <v>89</v>
      </c>
      <c r="D163" s="62">
        <v>500000</v>
      </c>
      <c r="E163" s="62" t="s">
        <v>6</v>
      </c>
      <c r="F163" s="62">
        <f t="shared" si="2"/>
        <v>500000</v>
      </c>
      <c r="K163" s="70"/>
    </row>
    <row r="164" spans="1:11" ht="36">
      <c r="A164" s="20"/>
      <c r="B164" s="53">
        <v>85213</v>
      </c>
      <c r="C164" s="54" t="s">
        <v>66</v>
      </c>
      <c r="D164" s="60">
        <f>SUM(D165)</f>
        <v>91600</v>
      </c>
      <c r="E164" s="60">
        <f>SUM(E165)</f>
        <v>0</v>
      </c>
      <c r="F164" s="60">
        <f t="shared" si="2"/>
        <v>91600</v>
      </c>
      <c r="K164" s="69"/>
    </row>
    <row r="165" spans="1:11" ht="12.75">
      <c r="A165" s="20"/>
      <c r="B165" s="49"/>
      <c r="C165" s="50" t="s">
        <v>89</v>
      </c>
      <c r="D165" s="62">
        <v>91600</v>
      </c>
      <c r="E165" s="62" t="s">
        <v>6</v>
      </c>
      <c r="F165" s="62">
        <f t="shared" si="2"/>
        <v>91600</v>
      </c>
      <c r="K165" s="70"/>
    </row>
    <row r="166" spans="1:11" ht="24">
      <c r="A166" s="20"/>
      <c r="B166" s="53">
        <v>85212</v>
      </c>
      <c r="C166" s="54" t="s">
        <v>67</v>
      </c>
      <c r="D166" s="60">
        <f>SUM(D167)</f>
        <v>7953500</v>
      </c>
      <c r="E166" s="60">
        <f>SUM(E167)</f>
        <v>32000</v>
      </c>
      <c r="F166" s="60">
        <f t="shared" si="2"/>
        <v>7985500</v>
      </c>
      <c r="K166" s="70"/>
    </row>
    <row r="167" spans="1:11" ht="12.75">
      <c r="A167" s="20"/>
      <c r="B167" s="49"/>
      <c r="C167" s="55" t="s">
        <v>89</v>
      </c>
      <c r="D167" s="61">
        <v>7953500</v>
      </c>
      <c r="E167" s="61">
        <v>32000</v>
      </c>
      <c r="F167" s="61">
        <f t="shared" si="2"/>
        <v>7985500</v>
      </c>
      <c r="K167" s="70"/>
    </row>
    <row r="168" spans="1:11" ht="12.75">
      <c r="A168" s="20"/>
      <c r="B168" s="49"/>
      <c r="C168" s="18" t="s">
        <v>24</v>
      </c>
      <c r="D168" s="61">
        <v>116121</v>
      </c>
      <c r="E168" s="61" t="s">
        <v>6</v>
      </c>
      <c r="F168" s="61">
        <f t="shared" si="2"/>
        <v>116121</v>
      </c>
      <c r="K168" s="69"/>
    </row>
    <row r="169" spans="1:11" ht="15.75" customHeight="1">
      <c r="A169" s="20"/>
      <c r="B169" s="53">
        <v>85214</v>
      </c>
      <c r="C169" s="54" t="s">
        <v>68</v>
      </c>
      <c r="D169" s="60">
        <f>SUM(D170)</f>
        <v>1077500</v>
      </c>
      <c r="E169" s="60">
        <f>SUM(E170)</f>
        <v>0</v>
      </c>
      <c r="F169" s="60">
        <f t="shared" si="2"/>
        <v>1077500</v>
      </c>
      <c r="G169" s="72"/>
      <c r="K169" s="70"/>
    </row>
    <row r="170" spans="1:11" ht="12.75">
      <c r="A170" s="20"/>
      <c r="B170" s="49"/>
      <c r="C170" s="55" t="s">
        <v>89</v>
      </c>
      <c r="D170" s="61">
        <v>1077500</v>
      </c>
      <c r="E170" s="61" t="s">
        <v>6</v>
      </c>
      <c r="F170" s="61">
        <f t="shared" si="2"/>
        <v>1077500</v>
      </c>
      <c r="K170" s="69"/>
    </row>
    <row r="171" spans="1:11" ht="12.75">
      <c r="A171" s="20"/>
      <c r="B171" s="53">
        <v>85219</v>
      </c>
      <c r="C171" s="54" t="s">
        <v>69</v>
      </c>
      <c r="D171" s="60">
        <f>SUM(D172)</f>
        <v>1602300</v>
      </c>
      <c r="E171" s="60">
        <f>SUM(E172)</f>
        <v>0</v>
      </c>
      <c r="F171" s="60">
        <f t="shared" si="2"/>
        <v>1602300</v>
      </c>
      <c r="K171" s="70"/>
    </row>
    <row r="172" spans="1:11" ht="12.75">
      <c r="A172" s="20"/>
      <c r="B172" s="49"/>
      <c r="C172" s="55" t="s">
        <v>89</v>
      </c>
      <c r="D172" s="61">
        <v>1602300</v>
      </c>
      <c r="E172" s="61" t="s">
        <v>6</v>
      </c>
      <c r="F172" s="61">
        <f t="shared" si="2"/>
        <v>1602300</v>
      </c>
      <c r="K172" s="69"/>
    </row>
    <row r="173" spans="1:11" ht="12.75">
      <c r="A173" s="20"/>
      <c r="B173" s="49"/>
      <c r="C173" s="18" t="s">
        <v>24</v>
      </c>
      <c r="D173" s="61">
        <v>1438000</v>
      </c>
      <c r="E173" s="61" t="s">
        <v>6</v>
      </c>
      <c r="F173" s="61">
        <f t="shared" si="2"/>
        <v>1438000</v>
      </c>
      <c r="K173" s="70"/>
    </row>
    <row r="174" spans="1:11" ht="12.75">
      <c r="A174" s="20"/>
      <c r="B174" s="53">
        <v>85215</v>
      </c>
      <c r="C174" s="54" t="s">
        <v>106</v>
      </c>
      <c r="D174" s="60">
        <f>SUM(D175)</f>
        <v>4000000</v>
      </c>
      <c r="E174" s="60">
        <f>SUM(E175)</f>
        <v>0</v>
      </c>
      <c r="F174" s="60">
        <f t="shared" si="2"/>
        <v>4000000</v>
      </c>
      <c r="K174" s="70"/>
    </row>
    <row r="175" spans="1:11" ht="12.75">
      <c r="A175" s="20"/>
      <c r="B175" s="49"/>
      <c r="C175" s="50" t="s">
        <v>89</v>
      </c>
      <c r="D175" s="62">
        <v>4000000</v>
      </c>
      <c r="E175" s="62" t="s">
        <v>6</v>
      </c>
      <c r="F175" s="62">
        <f t="shared" si="2"/>
        <v>4000000</v>
      </c>
      <c r="K175" s="69"/>
    </row>
    <row r="176" spans="1:11" ht="12.75">
      <c r="A176" s="20"/>
      <c r="B176" s="53">
        <v>85226</v>
      </c>
      <c r="C176" s="54" t="s">
        <v>70</v>
      </c>
      <c r="D176" s="60">
        <f>SUM(D177)</f>
        <v>108920</v>
      </c>
      <c r="E176" s="60">
        <f>SUM(E177)</f>
        <v>0</v>
      </c>
      <c r="F176" s="60">
        <f t="shared" si="2"/>
        <v>108920</v>
      </c>
      <c r="K176" s="70"/>
    </row>
    <row r="177" spans="1:11" ht="12.75">
      <c r="A177" s="20"/>
      <c r="B177" s="49"/>
      <c r="C177" s="55" t="s">
        <v>89</v>
      </c>
      <c r="D177" s="61">
        <v>108920</v>
      </c>
      <c r="E177" s="61" t="s">
        <v>6</v>
      </c>
      <c r="F177" s="61">
        <f t="shared" si="2"/>
        <v>108920</v>
      </c>
      <c r="K177" s="69"/>
    </row>
    <row r="178" spans="1:11" ht="12.75">
      <c r="A178" s="20"/>
      <c r="B178" s="49"/>
      <c r="C178" s="31" t="s">
        <v>24</v>
      </c>
      <c r="D178" s="62">
        <v>97812</v>
      </c>
      <c r="E178" s="62" t="s">
        <v>6</v>
      </c>
      <c r="F178" s="62">
        <f t="shared" si="2"/>
        <v>97812</v>
      </c>
      <c r="K178" s="70"/>
    </row>
    <row r="179" spans="1:11" ht="12.75">
      <c r="A179" s="20"/>
      <c r="B179" s="53">
        <v>85295</v>
      </c>
      <c r="C179" s="54" t="s">
        <v>21</v>
      </c>
      <c r="D179" s="60">
        <f>SUM(D180,D181)</f>
        <v>222600</v>
      </c>
      <c r="E179" s="60">
        <f>SUM(E180)</f>
        <v>0</v>
      </c>
      <c r="F179" s="60">
        <f t="shared" si="2"/>
        <v>222600</v>
      </c>
      <c r="K179" s="70"/>
    </row>
    <row r="180" spans="1:11" ht="12.75">
      <c r="A180" s="20"/>
      <c r="B180" s="49"/>
      <c r="C180" s="55" t="s">
        <v>89</v>
      </c>
      <c r="D180" s="61">
        <v>136600</v>
      </c>
      <c r="E180" s="61" t="s">
        <v>6</v>
      </c>
      <c r="F180" s="61">
        <f t="shared" si="2"/>
        <v>136600</v>
      </c>
      <c r="K180" s="69"/>
    </row>
    <row r="181" spans="1:11" ht="13.5" thickBot="1">
      <c r="A181" s="20"/>
      <c r="B181" s="49"/>
      <c r="C181" s="31" t="s">
        <v>19</v>
      </c>
      <c r="D181" s="62">
        <v>86000</v>
      </c>
      <c r="E181" s="62" t="s">
        <v>6</v>
      </c>
      <c r="F181" s="62">
        <f t="shared" si="2"/>
        <v>86000</v>
      </c>
      <c r="K181" s="70"/>
    </row>
    <row r="182" spans="1:11" ht="13.5" thickBot="1">
      <c r="A182" s="25">
        <v>853</v>
      </c>
      <c r="B182" s="45"/>
      <c r="C182" s="46" t="s">
        <v>50</v>
      </c>
      <c r="D182" s="11">
        <f>SUM(D183,D186)</f>
        <v>56000</v>
      </c>
      <c r="E182" s="11">
        <f>SUM(E183,E186)</f>
        <v>141800</v>
      </c>
      <c r="F182" s="11">
        <f t="shared" si="2"/>
        <v>197800</v>
      </c>
      <c r="K182" s="69"/>
    </row>
    <row r="183" spans="1:11" ht="12.75">
      <c r="A183" s="20"/>
      <c r="B183" s="40">
        <v>85321</v>
      </c>
      <c r="C183" s="54" t="s">
        <v>94</v>
      </c>
      <c r="D183" s="60">
        <f>SUM(D184)</f>
        <v>0</v>
      </c>
      <c r="E183" s="60">
        <f>SUM(E184)</f>
        <v>141800</v>
      </c>
      <c r="F183" s="60">
        <f t="shared" si="2"/>
        <v>141800</v>
      </c>
      <c r="K183" s="70"/>
    </row>
    <row r="184" spans="1:11" ht="12.75">
      <c r="A184" s="20"/>
      <c r="B184" s="49"/>
      <c r="C184" s="55" t="s">
        <v>89</v>
      </c>
      <c r="D184" s="61" t="s">
        <v>6</v>
      </c>
      <c r="E184" s="61">
        <v>141800</v>
      </c>
      <c r="F184" s="61">
        <f t="shared" si="2"/>
        <v>141800</v>
      </c>
      <c r="K184" s="70"/>
    </row>
    <row r="185" spans="1:11" ht="12.75">
      <c r="A185" s="20"/>
      <c r="B185" s="43"/>
      <c r="C185" s="31" t="s">
        <v>24</v>
      </c>
      <c r="D185" s="62" t="s">
        <v>6</v>
      </c>
      <c r="E185" s="62">
        <v>110200</v>
      </c>
      <c r="F185" s="62">
        <f t="shared" si="2"/>
        <v>110200</v>
      </c>
      <c r="K185" s="69"/>
    </row>
    <row r="186" spans="1:11" ht="12.75">
      <c r="A186" s="20"/>
      <c r="B186" s="44">
        <v>85324</v>
      </c>
      <c r="C186" s="54" t="s">
        <v>71</v>
      </c>
      <c r="D186" s="60">
        <f>SUM(D187)</f>
        <v>56000</v>
      </c>
      <c r="E186" s="60">
        <f>SUM(E187)</f>
        <v>0</v>
      </c>
      <c r="F186" s="60">
        <f t="shared" si="2"/>
        <v>56000</v>
      </c>
      <c r="K186" s="70"/>
    </row>
    <row r="187" spans="1:11" ht="12.75">
      <c r="A187" s="20"/>
      <c r="B187" s="49"/>
      <c r="C187" s="55" t="s">
        <v>89</v>
      </c>
      <c r="D187" s="61">
        <v>56000</v>
      </c>
      <c r="E187" s="61" t="s">
        <v>6</v>
      </c>
      <c r="F187" s="61">
        <f t="shared" si="2"/>
        <v>56000</v>
      </c>
      <c r="K187" s="70"/>
    </row>
    <row r="188" spans="1:11" ht="13.5" thickBot="1">
      <c r="A188" s="78"/>
      <c r="B188" s="83"/>
      <c r="C188" s="58" t="s">
        <v>24</v>
      </c>
      <c r="D188" s="68">
        <v>53280</v>
      </c>
      <c r="E188" s="68" t="s">
        <v>6</v>
      </c>
      <c r="F188" s="68">
        <f t="shared" si="2"/>
        <v>53280</v>
      </c>
      <c r="K188" s="59"/>
    </row>
    <row r="189" spans="1:11" ht="13.5" thickBot="1">
      <c r="A189" s="25">
        <v>854</v>
      </c>
      <c r="B189" s="45"/>
      <c r="C189" s="46" t="s">
        <v>110</v>
      </c>
      <c r="D189" s="11">
        <f>SUM(D190,D193,D196,D199,D202)</f>
        <v>12000</v>
      </c>
      <c r="E189" s="11">
        <f>SUM(E190,E193,E196,E199,E202)</f>
        <v>2125000</v>
      </c>
      <c r="F189" s="11">
        <f t="shared" si="2"/>
        <v>2137000</v>
      </c>
      <c r="K189" s="69"/>
    </row>
    <row r="190" spans="1:11" ht="24">
      <c r="A190" s="35"/>
      <c r="B190" s="40">
        <v>85406</v>
      </c>
      <c r="C190" s="54" t="s">
        <v>72</v>
      </c>
      <c r="D190" s="60">
        <f>SUM(D191)</f>
        <v>0</v>
      </c>
      <c r="E190" s="60">
        <f>SUM(E191)</f>
        <v>1200000</v>
      </c>
      <c r="F190" s="60">
        <f t="shared" si="2"/>
        <v>1200000</v>
      </c>
      <c r="K190" s="70"/>
    </row>
    <row r="191" spans="1:11" ht="12.75">
      <c r="A191" s="35"/>
      <c r="B191" s="41"/>
      <c r="C191" s="51" t="s">
        <v>89</v>
      </c>
      <c r="D191" s="61" t="s">
        <v>6</v>
      </c>
      <c r="E191" s="61">
        <v>1200000</v>
      </c>
      <c r="F191" s="61">
        <f t="shared" si="2"/>
        <v>1200000</v>
      </c>
      <c r="K191" s="70"/>
    </row>
    <row r="192" spans="1:11" ht="12.75">
      <c r="A192" s="35"/>
      <c r="B192" s="43"/>
      <c r="C192" s="74" t="s">
        <v>97</v>
      </c>
      <c r="D192" s="62" t="s">
        <v>6</v>
      </c>
      <c r="E192" s="62">
        <v>1200000</v>
      </c>
      <c r="F192" s="62">
        <f t="shared" si="2"/>
        <v>1200000</v>
      </c>
      <c r="K192" s="69"/>
    </row>
    <row r="193" spans="1:11" ht="12.75">
      <c r="A193" s="35"/>
      <c r="B193" s="44">
        <v>85407</v>
      </c>
      <c r="C193" s="54" t="s">
        <v>73</v>
      </c>
      <c r="D193" s="60">
        <f>SUM(D194)</f>
        <v>12000</v>
      </c>
      <c r="E193" s="60">
        <f>SUM(E194)</f>
        <v>0</v>
      </c>
      <c r="F193" s="60">
        <f t="shared" si="2"/>
        <v>12000</v>
      </c>
      <c r="K193" s="70"/>
    </row>
    <row r="194" spans="1:11" ht="12.75">
      <c r="A194" s="35"/>
      <c r="B194" s="41"/>
      <c r="C194" s="50" t="s">
        <v>89</v>
      </c>
      <c r="D194" s="61">
        <v>12000</v>
      </c>
      <c r="E194" s="61" t="s">
        <v>6</v>
      </c>
      <c r="F194" s="61">
        <f t="shared" si="2"/>
        <v>12000</v>
      </c>
      <c r="K194" s="70"/>
    </row>
    <row r="195" spans="1:11" ht="12.75">
      <c r="A195" s="35"/>
      <c r="B195" s="43"/>
      <c r="C195" s="74" t="s">
        <v>96</v>
      </c>
      <c r="D195" s="61">
        <v>12000</v>
      </c>
      <c r="E195" s="61" t="s">
        <v>6</v>
      </c>
      <c r="F195" s="61">
        <f t="shared" si="2"/>
        <v>12000</v>
      </c>
      <c r="K195" s="70"/>
    </row>
    <row r="196" spans="1:11" ht="12.75">
      <c r="A196" s="35"/>
      <c r="B196" s="43">
        <v>85419</v>
      </c>
      <c r="C196" s="54" t="s">
        <v>74</v>
      </c>
      <c r="D196" s="60">
        <f>SUM(D197)</f>
        <v>0</v>
      </c>
      <c r="E196" s="60">
        <f>SUM(E197)</f>
        <v>900000</v>
      </c>
      <c r="F196" s="60">
        <f t="shared" si="2"/>
        <v>900000</v>
      </c>
      <c r="K196" s="59"/>
    </row>
    <row r="197" spans="1:11" ht="12.75">
      <c r="A197" s="35"/>
      <c r="B197" s="41"/>
      <c r="C197" s="51" t="s">
        <v>89</v>
      </c>
      <c r="D197" s="61" t="s">
        <v>6</v>
      </c>
      <c r="E197" s="61">
        <v>900000</v>
      </c>
      <c r="F197" s="61">
        <f t="shared" si="2"/>
        <v>900000</v>
      </c>
      <c r="K197" s="69"/>
    </row>
    <row r="198" spans="1:11" ht="12.75">
      <c r="A198" s="35"/>
      <c r="B198" s="43"/>
      <c r="C198" s="74" t="s">
        <v>96</v>
      </c>
      <c r="D198" s="62" t="s">
        <v>6</v>
      </c>
      <c r="E198" s="62">
        <v>900000</v>
      </c>
      <c r="F198" s="62">
        <f t="shared" si="2"/>
        <v>900000</v>
      </c>
      <c r="K198" s="70"/>
    </row>
    <row r="199" spans="1:11" ht="12.75">
      <c r="A199" s="35"/>
      <c r="B199" s="43">
        <v>85446</v>
      </c>
      <c r="C199" s="54" t="s">
        <v>75</v>
      </c>
      <c r="D199" s="60">
        <f>SUM(D200)</f>
        <v>0</v>
      </c>
      <c r="E199" s="60">
        <f>SUM(E200)</f>
        <v>20000</v>
      </c>
      <c r="F199" s="60">
        <f t="shared" si="2"/>
        <v>20000</v>
      </c>
      <c r="K199" s="70"/>
    </row>
    <row r="200" spans="1:11" ht="12.75">
      <c r="A200" s="35"/>
      <c r="B200" s="41"/>
      <c r="C200" s="51" t="s">
        <v>89</v>
      </c>
      <c r="D200" s="61" t="s">
        <v>6</v>
      </c>
      <c r="E200" s="61">
        <v>20000</v>
      </c>
      <c r="F200" s="61">
        <f t="shared" si="2"/>
        <v>20000</v>
      </c>
      <c r="K200" s="69"/>
    </row>
    <row r="201" spans="1:11" ht="12.75">
      <c r="A201" s="35"/>
      <c r="B201" s="43"/>
      <c r="C201" s="74" t="s">
        <v>97</v>
      </c>
      <c r="D201" s="61" t="s">
        <v>6</v>
      </c>
      <c r="E201" s="61">
        <v>20000</v>
      </c>
      <c r="F201" s="61">
        <f t="shared" si="2"/>
        <v>20000</v>
      </c>
      <c r="K201" s="70"/>
    </row>
    <row r="202" spans="1:11" ht="12.75">
      <c r="A202" s="35"/>
      <c r="B202" s="44">
        <v>85495</v>
      </c>
      <c r="C202" s="54" t="s">
        <v>21</v>
      </c>
      <c r="D202" s="60">
        <f>SUM(D203)</f>
        <v>0</v>
      </c>
      <c r="E202" s="60">
        <f>SUM(E203)</f>
        <v>5000</v>
      </c>
      <c r="F202" s="60">
        <f t="shared" si="2"/>
        <v>5000</v>
      </c>
      <c r="K202" s="69"/>
    </row>
    <row r="203" spans="1:11" ht="13.5" thickBot="1">
      <c r="A203" s="84"/>
      <c r="B203" s="85"/>
      <c r="C203" s="86" t="s">
        <v>89</v>
      </c>
      <c r="D203" s="68" t="s">
        <v>6</v>
      </c>
      <c r="E203" s="68">
        <v>5000</v>
      </c>
      <c r="F203" s="68">
        <f t="shared" si="2"/>
        <v>5000</v>
      </c>
      <c r="K203" s="70"/>
    </row>
    <row r="204" spans="1:11" ht="13.5" thickBot="1">
      <c r="A204" s="25">
        <v>900</v>
      </c>
      <c r="B204" s="42"/>
      <c r="C204" s="46" t="s">
        <v>76</v>
      </c>
      <c r="D204" s="11">
        <f>SUM(D205,D207,D209,D211,D213)</f>
        <v>5650000</v>
      </c>
      <c r="E204" s="11">
        <f>SUM(E205,E207,E209,E211,E213)</f>
        <v>0</v>
      </c>
      <c r="F204" s="11">
        <f>SUM(D204:E204)</f>
        <v>5650000</v>
      </c>
      <c r="K204" s="70"/>
    </row>
    <row r="205" spans="1:11" ht="12.75">
      <c r="A205" s="20"/>
      <c r="B205" s="40">
        <v>90001</v>
      </c>
      <c r="C205" s="54" t="s">
        <v>77</v>
      </c>
      <c r="D205" s="60">
        <f>SUM(D206)</f>
        <v>1000000</v>
      </c>
      <c r="E205" s="60">
        <f>SUM(E206)</f>
        <v>0</v>
      </c>
      <c r="F205" s="60">
        <f aca="true" t="shared" si="3" ref="F205:F237">SUM(D205:E205)</f>
        <v>1000000</v>
      </c>
      <c r="K205" s="69"/>
    </row>
    <row r="206" spans="1:11" ht="12.75">
      <c r="A206" s="20"/>
      <c r="B206" s="44"/>
      <c r="C206" s="39" t="s">
        <v>88</v>
      </c>
      <c r="D206" s="62">
        <v>1000000</v>
      </c>
      <c r="E206" s="62" t="s">
        <v>6</v>
      </c>
      <c r="F206" s="62">
        <f t="shared" si="3"/>
        <v>1000000</v>
      </c>
      <c r="K206" s="70"/>
    </row>
    <row r="207" spans="1:11" ht="12.75">
      <c r="A207" s="20"/>
      <c r="B207" s="44">
        <v>90003</v>
      </c>
      <c r="C207" s="54" t="s">
        <v>78</v>
      </c>
      <c r="D207" s="60">
        <f>SUM(D208)</f>
        <v>770000</v>
      </c>
      <c r="E207" s="60">
        <f>SUM(E208)</f>
        <v>0</v>
      </c>
      <c r="F207" s="60">
        <f t="shared" si="3"/>
        <v>770000</v>
      </c>
      <c r="K207" s="70"/>
    </row>
    <row r="208" spans="1:11" ht="12.75">
      <c r="A208" s="20"/>
      <c r="B208" s="43"/>
      <c r="C208" s="50" t="s">
        <v>89</v>
      </c>
      <c r="D208" s="62">
        <v>770000</v>
      </c>
      <c r="E208" s="62" t="s">
        <v>6</v>
      </c>
      <c r="F208" s="62">
        <f t="shared" si="3"/>
        <v>770000</v>
      </c>
      <c r="K208" s="69"/>
    </row>
    <row r="209" spans="1:11" ht="12.75">
      <c r="A209" s="20"/>
      <c r="B209" s="44">
        <v>90004</v>
      </c>
      <c r="C209" s="54" t="s">
        <v>79</v>
      </c>
      <c r="D209" s="60">
        <f>SUM(D210)</f>
        <v>430000</v>
      </c>
      <c r="E209" s="60">
        <f>SUM(E210)</f>
        <v>0</v>
      </c>
      <c r="F209" s="60">
        <f t="shared" si="3"/>
        <v>430000</v>
      </c>
      <c r="K209" s="70"/>
    </row>
    <row r="210" spans="1:11" ht="12.75">
      <c r="A210" s="20"/>
      <c r="B210" s="44"/>
      <c r="C210" s="50" t="s">
        <v>89</v>
      </c>
      <c r="D210" s="62">
        <v>430000</v>
      </c>
      <c r="E210" s="62" t="s">
        <v>6</v>
      </c>
      <c r="F210" s="62">
        <f t="shared" si="3"/>
        <v>430000</v>
      </c>
      <c r="K210" s="59"/>
    </row>
    <row r="211" spans="1:11" ht="12.75">
      <c r="A211" s="20"/>
      <c r="B211" s="44">
        <v>90015</v>
      </c>
      <c r="C211" s="54" t="s">
        <v>80</v>
      </c>
      <c r="D211" s="60">
        <f>SUM(D212)</f>
        <v>900000</v>
      </c>
      <c r="E211" s="60">
        <f>SUM(E212)</f>
        <v>0</v>
      </c>
      <c r="F211" s="60">
        <f t="shared" si="3"/>
        <v>900000</v>
      </c>
      <c r="K211" s="69"/>
    </row>
    <row r="212" spans="1:11" ht="12.75">
      <c r="A212" s="20"/>
      <c r="B212" s="44"/>
      <c r="C212" s="50" t="s">
        <v>89</v>
      </c>
      <c r="D212" s="62">
        <v>900000</v>
      </c>
      <c r="E212" s="62" t="s">
        <v>6</v>
      </c>
      <c r="F212" s="62">
        <f t="shared" si="3"/>
        <v>900000</v>
      </c>
      <c r="K212" s="70"/>
    </row>
    <row r="213" spans="1:11" ht="12.75">
      <c r="A213" s="20"/>
      <c r="B213" s="44">
        <v>90095</v>
      </c>
      <c r="C213" s="54" t="s">
        <v>21</v>
      </c>
      <c r="D213" s="60">
        <f>SUM(D214,D216)</f>
        <v>2550000</v>
      </c>
      <c r="E213" s="60">
        <f>SUM(E214,E216)</f>
        <v>0</v>
      </c>
      <c r="F213" s="60">
        <f t="shared" si="3"/>
        <v>2550000</v>
      </c>
      <c r="K213" s="69"/>
    </row>
    <row r="214" spans="1:11" ht="12.75">
      <c r="A214" s="20"/>
      <c r="B214" s="49"/>
      <c r="C214" s="55" t="s">
        <v>89</v>
      </c>
      <c r="D214" s="61">
        <v>2400000</v>
      </c>
      <c r="E214" s="61" t="s">
        <v>6</v>
      </c>
      <c r="F214" s="61">
        <f t="shared" si="3"/>
        <v>2400000</v>
      </c>
      <c r="K214" s="70"/>
    </row>
    <row r="215" spans="1:11" ht="12.75">
      <c r="A215" s="20"/>
      <c r="B215" s="49"/>
      <c r="C215" s="18" t="s">
        <v>19</v>
      </c>
      <c r="D215" s="61">
        <v>30000</v>
      </c>
      <c r="E215" s="61" t="s">
        <v>6</v>
      </c>
      <c r="F215" s="61">
        <f t="shared" si="3"/>
        <v>30000</v>
      </c>
      <c r="K215" s="69"/>
    </row>
    <row r="216" spans="1:11" ht="13.5" thickBot="1">
      <c r="A216" s="78"/>
      <c r="B216" s="83"/>
      <c r="C216" s="89" t="s">
        <v>18</v>
      </c>
      <c r="D216" s="68">
        <v>150000</v>
      </c>
      <c r="E216" s="68" t="s">
        <v>6</v>
      </c>
      <c r="F216" s="68">
        <f t="shared" si="3"/>
        <v>150000</v>
      </c>
      <c r="K216" s="70"/>
    </row>
    <row r="217" spans="1:11" ht="13.5" thickBot="1">
      <c r="A217" s="25">
        <v>921</v>
      </c>
      <c r="B217" s="45"/>
      <c r="C217" s="46" t="s">
        <v>107</v>
      </c>
      <c r="D217" s="11">
        <f>SUM(D218,D221,D224,D227,D229)</f>
        <v>733000</v>
      </c>
      <c r="E217" s="11">
        <f>SUM(E218,E221,E224,E227,E229)</f>
        <v>2000000</v>
      </c>
      <c r="F217" s="11">
        <f>SUM(D217:E217)</f>
        <v>2733000</v>
      </c>
      <c r="K217" s="69"/>
    </row>
    <row r="218" spans="1:11" ht="12.75">
      <c r="A218" s="20"/>
      <c r="B218" s="40">
        <v>92109</v>
      </c>
      <c r="C218" s="54" t="s">
        <v>81</v>
      </c>
      <c r="D218" s="60">
        <f>SUM(D219)</f>
        <v>0</v>
      </c>
      <c r="E218" s="60">
        <f>SUM(E219)</f>
        <v>1000000</v>
      </c>
      <c r="F218" s="60">
        <f t="shared" si="3"/>
        <v>1000000</v>
      </c>
      <c r="K218" s="70"/>
    </row>
    <row r="219" spans="1:11" ht="12.75">
      <c r="A219" s="20"/>
      <c r="B219" s="49"/>
      <c r="C219" s="55" t="s">
        <v>89</v>
      </c>
      <c r="D219" s="61" t="s">
        <v>6</v>
      </c>
      <c r="E219" s="61">
        <v>1000000</v>
      </c>
      <c r="F219" s="61">
        <f t="shared" si="3"/>
        <v>1000000</v>
      </c>
      <c r="K219" s="69"/>
    </row>
    <row r="220" spans="1:11" ht="12.75">
      <c r="A220" s="20"/>
      <c r="B220" s="43"/>
      <c r="C220" s="18" t="s">
        <v>98</v>
      </c>
      <c r="D220" s="62" t="s">
        <v>6</v>
      </c>
      <c r="E220" s="62">
        <v>1000000</v>
      </c>
      <c r="F220" s="62">
        <f t="shared" si="3"/>
        <v>1000000</v>
      </c>
      <c r="K220" s="70"/>
    </row>
    <row r="221" spans="1:11" ht="12.75">
      <c r="A221" s="20"/>
      <c r="B221" s="44">
        <v>92116</v>
      </c>
      <c r="C221" s="54" t="s">
        <v>82</v>
      </c>
      <c r="D221" s="60">
        <f>SUM(D222)</f>
        <v>0</v>
      </c>
      <c r="E221" s="60">
        <f>SUM(E222)</f>
        <v>1000000</v>
      </c>
      <c r="F221" s="60">
        <f t="shared" si="3"/>
        <v>1000000</v>
      </c>
      <c r="K221" s="70"/>
    </row>
    <row r="222" spans="1:11" ht="12.75">
      <c r="A222" s="20"/>
      <c r="B222" s="49"/>
      <c r="C222" s="55" t="s">
        <v>89</v>
      </c>
      <c r="D222" s="61" t="s">
        <v>6</v>
      </c>
      <c r="E222" s="61">
        <v>1000000</v>
      </c>
      <c r="F222" s="61">
        <f t="shared" si="3"/>
        <v>1000000</v>
      </c>
      <c r="K222" s="70"/>
    </row>
    <row r="223" spans="1:11" ht="12.75">
      <c r="A223" s="20"/>
      <c r="B223" s="43"/>
      <c r="C223" s="18" t="s">
        <v>98</v>
      </c>
      <c r="D223" s="62" t="s">
        <v>6</v>
      </c>
      <c r="E223" s="62">
        <v>1000000</v>
      </c>
      <c r="F223" s="62">
        <f t="shared" si="3"/>
        <v>1000000</v>
      </c>
      <c r="K223" s="59"/>
    </row>
    <row r="224" spans="1:11" ht="12.75">
      <c r="A224" s="20"/>
      <c r="B224" s="44">
        <v>92118</v>
      </c>
      <c r="C224" s="54" t="s">
        <v>83</v>
      </c>
      <c r="D224" s="60">
        <f>SUM(D225)</f>
        <v>380000</v>
      </c>
      <c r="E224" s="60">
        <f>SUM(E225)</f>
        <v>0</v>
      </c>
      <c r="F224" s="60">
        <f t="shared" si="3"/>
        <v>380000</v>
      </c>
      <c r="K224" s="69"/>
    </row>
    <row r="225" spans="1:11" ht="12.75">
      <c r="A225" s="20"/>
      <c r="B225" s="49"/>
      <c r="C225" s="55" t="s">
        <v>89</v>
      </c>
      <c r="D225" s="61">
        <v>380000</v>
      </c>
      <c r="E225" s="61" t="s">
        <v>6</v>
      </c>
      <c r="F225" s="61">
        <f t="shared" si="3"/>
        <v>380000</v>
      </c>
      <c r="K225" s="70"/>
    </row>
    <row r="226" spans="1:11" ht="12.75">
      <c r="A226" s="20"/>
      <c r="B226" s="49"/>
      <c r="C226" s="18" t="s">
        <v>98</v>
      </c>
      <c r="D226" s="61">
        <v>380000</v>
      </c>
      <c r="E226" s="61" t="s">
        <v>6</v>
      </c>
      <c r="F226" s="61">
        <f t="shared" si="3"/>
        <v>380000</v>
      </c>
      <c r="K226" s="70"/>
    </row>
    <row r="227" spans="1:11" ht="12.75">
      <c r="A227" s="20"/>
      <c r="B227" s="44">
        <v>92120</v>
      </c>
      <c r="C227" s="54" t="s">
        <v>115</v>
      </c>
      <c r="D227" s="60">
        <f>SUM(D228)</f>
        <v>100000</v>
      </c>
      <c r="E227" s="60">
        <f>SUM(E228)</f>
        <v>0</v>
      </c>
      <c r="F227" s="60">
        <f>SUM(D227:E227)</f>
        <v>100000</v>
      </c>
      <c r="K227" s="70"/>
    </row>
    <row r="228" spans="1:11" ht="12.75">
      <c r="A228" s="20"/>
      <c r="B228" s="43"/>
      <c r="C228" s="55" t="s">
        <v>89</v>
      </c>
      <c r="D228" s="62">
        <v>100000</v>
      </c>
      <c r="E228" s="62" t="s">
        <v>6</v>
      </c>
      <c r="F228" s="62">
        <f>SUM(D228:E228)</f>
        <v>100000</v>
      </c>
      <c r="K228" s="70"/>
    </row>
    <row r="229" spans="1:11" ht="12.75">
      <c r="A229" s="20"/>
      <c r="B229" s="44">
        <v>92195</v>
      </c>
      <c r="C229" s="54" t="s">
        <v>21</v>
      </c>
      <c r="D229" s="60">
        <f>SUM(D230)</f>
        <v>253000</v>
      </c>
      <c r="E229" s="60">
        <f>SUM(E230)</f>
        <v>0</v>
      </c>
      <c r="F229" s="60">
        <f t="shared" si="3"/>
        <v>253000</v>
      </c>
      <c r="K229" s="69"/>
    </row>
    <row r="230" spans="1:11" ht="13.5" thickBot="1">
      <c r="A230" s="20"/>
      <c r="B230" s="49"/>
      <c r="C230" s="50" t="s">
        <v>89</v>
      </c>
      <c r="D230" s="62">
        <v>253000</v>
      </c>
      <c r="E230" s="62" t="s">
        <v>6</v>
      </c>
      <c r="F230" s="62">
        <f t="shared" si="3"/>
        <v>253000</v>
      </c>
      <c r="K230" s="70"/>
    </row>
    <row r="231" spans="1:11" ht="13.5" thickBot="1">
      <c r="A231" s="25">
        <v>926</v>
      </c>
      <c r="B231" s="45"/>
      <c r="C231" s="46" t="s">
        <v>51</v>
      </c>
      <c r="D231" s="11">
        <f>SUM(D232,D235)</f>
        <v>1600000</v>
      </c>
      <c r="E231" s="11">
        <f>SUM(E232,E235)</f>
        <v>0</v>
      </c>
      <c r="F231" s="11">
        <f>SUM(D231:E231)</f>
        <v>1600000</v>
      </c>
      <c r="K231" s="70"/>
    </row>
    <row r="232" spans="1:11" ht="12.75">
      <c r="A232" s="20"/>
      <c r="B232" s="40">
        <v>92604</v>
      </c>
      <c r="C232" s="54" t="s">
        <v>84</v>
      </c>
      <c r="D232" s="60">
        <f>SUM(D233)</f>
        <v>1000000</v>
      </c>
      <c r="E232" s="60">
        <f>SUM(E233)</f>
        <v>0</v>
      </c>
      <c r="F232" s="60">
        <f t="shared" si="3"/>
        <v>1000000</v>
      </c>
      <c r="K232" s="69"/>
    </row>
    <row r="233" spans="1:11" ht="12.75">
      <c r="A233" s="20"/>
      <c r="B233" s="49"/>
      <c r="C233" s="55" t="s">
        <v>89</v>
      </c>
      <c r="D233" s="61">
        <v>1000000</v>
      </c>
      <c r="E233" s="61" t="s">
        <v>6</v>
      </c>
      <c r="F233" s="61">
        <f t="shared" si="3"/>
        <v>1000000</v>
      </c>
      <c r="K233" s="70"/>
    </row>
    <row r="234" spans="1:11" ht="12.75">
      <c r="A234" s="20"/>
      <c r="B234" s="49"/>
      <c r="C234" s="18" t="s">
        <v>99</v>
      </c>
      <c r="D234" s="61">
        <v>1000000</v>
      </c>
      <c r="E234" s="61" t="s">
        <v>6</v>
      </c>
      <c r="F234" s="61">
        <f t="shared" si="3"/>
        <v>1000000</v>
      </c>
      <c r="K234" s="70"/>
    </row>
    <row r="235" spans="1:11" ht="12.75">
      <c r="A235" s="20"/>
      <c r="B235" s="44">
        <v>92605</v>
      </c>
      <c r="C235" s="54" t="s">
        <v>85</v>
      </c>
      <c r="D235" s="60">
        <f>SUM(D236)</f>
        <v>600000</v>
      </c>
      <c r="E235" s="60">
        <f>SUM(E236)</f>
        <v>0</v>
      </c>
      <c r="F235" s="60">
        <f t="shared" si="3"/>
        <v>600000</v>
      </c>
      <c r="K235" s="70"/>
    </row>
    <row r="236" spans="1:11" ht="12.75">
      <c r="A236" s="20"/>
      <c r="B236" s="49"/>
      <c r="C236" s="55" t="s">
        <v>89</v>
      </c>
      <c r="D236" s="61">
        <v>600000</v>
      </c>
      <c r="E236" s="61" t="s">
        <v>6</v>
      </c>
      <c r="F236" s="61">
        <f t="shared" si="3"/>
        <v>600000</v>
      </c>
      <c r="K236" s="59"/>
    </row>
    <row r="237" spans="1:11" ht="13.5" thickBot="1">
      <c r="A237" s="20"/>
      <c r="B237" s="49"/>
      <c r="C237" s="31" t="s">
        <v>19</v>
      </c>
      <c r="D237" s="62">
        <v>560000</v>
      </c>
      <c r="E237" s="62" t="s">
        <v>6</v>
      </c>
      <c r="F237" s="62">
        <f t="shared" si="3"/>
        <v>560000</v>
      </c>
      <c r="K237" s="69"/>
    </row>
    <row r="238" spans="1:11" ht="13.5" thickBot="1">
      <c r="A238" s="25"/>
      <c r="B238" s="45"/>
      <c r="C238" s="46" t="s">
        <v>100</v>
      </c>
      <c r="D238" s="11">
        <f>SUM(D231,D217,D204,D189,D182,D150,D140,D137,D93,D87,D82,D78,D64,D60,D45,D34,D28,D24,D18,D13,D6)</f>
        <v>70508257</v>
      </c>
      <c r="E238" s="11">
        <f>SUM(E6,E13,E18,E24,E28,E34,E45,E60,E64,E78,E82,E87,E93,E137,E140,E150,E182,E189,E204,E217,E231)</f>
        <v>37627661</v>
      </c>
      <c r="F238" s="11">
        <f>SUM(D238:E238)</f>
        <v>108135918</v>
      </c>
      <c r="K238" s="70"/>
    </row>
    <row r="239" ht="12.75">
      <c r="K239" s="70"/>
    </row>
    <row r="240" spans="5:11" ht="12.75">
      <c r="E240" s="77"/>
      <c r="K240" s="70"/>
    </row>
    <row r="241" ht="12.75">
      <c r="K241" s="69"/>
    </row>
    <row r="242" ht="12.75">
      <c r="K242" s="70"/>
    </row>
    <row r="243" ht="12.75">
      <c r="K243" s="70"/>
    </row>
    <row r="244" ht="12.75">
      <c r="K244" s="59"/>
    </row>
  </sheetData>
  <mergeCells count="1">
    <mergeCell ref="C2:E2"/>
  </mergeCells>
  <printOptions/>
  <pageMargins left="0.75" right="0.75" top="1" bottom="1" header="0.5" footer="0.5"/>
  <pageSetup horizontalDpi="600" verticalDpi="600" orientation="landscape" paperSize="9" r:id="rId1"/>
  <rowBreaks count="7" manualBreakCount="7">
    <brk id="31" max="5" man="1"/>
    <brk id="63" max="5" man="1"/>
    <brk id="92" max="5" man="1"/>
    <brk id="125" max="5" man="1"/>
    <brk id="157" max="5" man="1"/>
    <brk id="188" max="5" man="1"/>
    <brk id="21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brm</cp:lastModifiedBy>
  <cp:lastPrinted>2005-01-05T08:51:28Z</cp:lastPrinted>
  <dcterms:created xsi:type="dcterms:W3CDTF">1997-02-26T13:46:56Z</dcterms:created>
  <dcterms:modified xsi:type="dcterms:W3CDTF">2005-02-17T07:22:01Z</dcterms:modified>
  <cp:category/>
  <cp:version/>
  <cp:contentType/>
  <cp:contentStatus/>
</cp:coreProperties>
</file>