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9435" windowHeight="4560" tabRatio="601" activeTab="0"/>
  </bookViews>
  <sheets>
    <sheet name="zał 1" sheetId="1" r:id="rId1"/>
  </sheets>
  <definedNames/>
  <calcPr fullCalcOnLoad="1"/>
</workbook>
</file>

<file path=xl/sharedStrings.xml><?xml version="1.0" encoding="utf-8"?>
<sst xmlns="http://schemas.openxmlformats.org/spreadsheetml/2006/main" count="150" uniqueCount="105">
  <si>
    <t xml:space="preserve">Załącznik Nr 1 do uchwały Nr z dnia </t>
  </si>
  <si>
    <t>DZ</t>
  </si>
  <si>
    <t>WYSZCZEGÓLNIENIE</t>
  </si>
  <si>
    <t>MIASTO TARNOBRZEG</t>
  </si>
  <si>
    <t>MIASTO NA PRAWACH POWIATU</t>
  </si>
  <si>
    <t>OGÓŁEM</t>
  </si>
  <si>
    <t>GOSPODARKA MIESZKANIOWA</t>
  </si>
  <si>
    <t>ADMINISTRACJA PUBLICZNA</t>
  </si>
  <si>
    <t>URZĘDY NACZELNYCH ORGANÓW WŁADZY PAŃSTWOWEJ, KONTROLI I OCHRONY PRAWA ORAZ SĄDOWNICTWA</t>
  </si>
  <si>
    <t>DOCHODY OD OSÓB PRAWNYCH, OD OSÓB FIZYCZNYCH I OD INNYCH JEDNOSTEK NIEPOSIADAJĄCYCH OSOBOWOŚCI PRAWNEJ ORAZ WYDATKI ZWIĄZANE Z ICH POBOREM</t>
  </si>
  <si>
    <t>RÓŻNE ROZLICZENIA</t>
  </si>
  <si>
    <t>OCHRONA ZDROWIA</t>
  </si>
  <si>
    <t>POMOC SPOŁECZNA</t>
  </si>
  <si>
    <t>POZOSTAŁE ZADANIA W ZAKRESIE POLITYKI SPOŁECZNEJ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</si>
  <si>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</si>
  <si>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</si>
  <si>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DZIAŁALNOŚĆ USŁUGOWA</t>
  </si>
  <si>
    <t>dotacje celowe otrzymane z budżetu państwa na inwestycje i zakupy inwestycyjne z zakresu administracji rządowej oraz inne zadania zlecone ustawami realizowane przez powiat</t>
  </si>
  <si>
    <t>BEZPIECZEŃSTWO PUBLICZNE I OCHRONA PRZECIWPOŻAROWA</t>
  </si>
  <si>
    <t>dotacje celowe otrzymane z budżetu państwa na realizację zadań bieżących z zakresu administracji rządowej oraz innych zadań zleconych gminie (związkom gmin) ustawami</t>
  </si>
  <si>
    <t>wpływy z opłaty komunikacyjnej</t>
  </si>
  <si>
    <t>dotacje celowe otrzymane z budżetu państwa na inwestycje i zakupy inwestycyjne z zakresu administracji rządowej oraz innych zadań zleconych gminom ustawami</t>
  </si>
  <si>
    <t>podatek dochodowy od osób fizycznych</t>
  </si>
  <si>
    <t>podatek dochodowy od osób prawnych</t>
  </si>
  <si>
    <t>podatek rolny</t>
  </si>
  <si>
    <t>podatek leśny</t>
  </si>
  <si>
    <t>podatek od środków transportowych</t>
  </si>
  <si>
    <t>podatek od działalności gospodarczej osób fizycznych, opłacany w formie karty podatkowej</t>
  </si>
  <si>
    <t>podatek od spadków i darowizn</t>
  </si>
  <si>
    <t>podatek od posiadania psów</t>
  </si>
  <si>
    <t>wpływy z opłaty skarbowej</t>
  </si>
  <si>
    <t>wpływy z opłaty targowej</t>
  </si>
  <si>
    <t>odsetki od nieterminowych wpłat z tytułu podatków i opłat</t>
  </si>
  <si>
    <t>wpływy z różnych dochodów</t>
  </si>
  <si>
    <t>część oświatowa subwencji ogólnej dla jednostek samorządu terytorialnego</t>
  </si>
  <si>
    <t>część wyrównawcza subwencji ogólnej dla powiatów</t>
  </si>
  <si>
    <t>część wyrównawcza subwencji ogólnej dla gmin</t>
  </si>
  <si>
    <t>wpływy z usług</t>
  </si>
  <si>
    <t>podatek od nieruchomości</t>
  </si>
  <si>
    <t>wpływy z opłat za zezwolenia na sprzedaż alkoholu</t>
  </si>
  <si>
    <t>podatek od czynności cywilnoprawnych</t>
  </si>
  <si>
    <t>grzywny, mandaty i inne kary pieniężne od ludności</t>
  </si>
  <si>
    <t>część równoważąca subwencji ogólnej dla gmin</t>
  </si>
  <si>
    <t>część równoważąca subwencji ogólnej dla powiatów</t>
  </si>
  <si>
    <t>dotacje celowe otrzymane z budżetu państwa na realizację własnych zadań bieżących gmin (związków gmin)</t>
  </si>
  <si>
    <t>dotacje celowe otrzymane z budżetu państwa na realizację bieżących zadań własnych powiatu</t>
  </si>
  <si>
    <t>dotacje celowe otrzymane z powiatu na zadania bieżące realizowane na podstawie porozumień (umów) między jednostkami samorządu terytorialnego</t>
  </si>
  <si>
    <t>dochody z najmu i dzierżawy składników majątkowych Skarbu Państwa, jednostek samorządu terytorialnego lub innych jednostek zaliczanych do sektora finansów publicznych oraz innych umów o podobnym charakterze</t>
  </si>
  <si>
    <t>OGÓŁEM  3+4</t>
  </si>
  <si>
    <t>2320</t>
  </si>
  <si>
    <t>2010</t>
  </si>
  <si>
    <t>0830</t>
  </si>
  <si>
    <t>2130</t>
  </si>
  <si>
    <t>2030</t>
  </si>
  <si>
    <t>0970</t>
  </si>
  <si>
    <t>pozostałe odsetki</t>
  </si>
  <si>
    <t>TRANSPORT I ŁĄCZNOŚĆ</t>
  </si>
  <si>
    <t>Plan dochodów na 2007 rok w/g działów klasyfikacji budżetowej</t>
  </si>
  <si>
    <t>0470</t>
  </si>
  <si>
    <t>0750</t>
  </si>
  <si>
    <t>0870</t>
  </si>
  <si>
    <t>wpływy ze sprzedaży składników majątkowych</t>
  </si>
  <si>
    <t>2110</t>
  </si>
  <si>
    <t>0420</t>
  </si>
  <si>
    <t>6310</t>
  </si>
  <si>
    <t>6410</t>
  </si>
  <si>
    <t>0010</t>
  </si>
  <si>
    <t>0020</t>
  </si>
  <si>
    <t>0310</t>
  </si>
  <si>
    <t>0320</t>
  </si>
  <si>
    <t>0330</t>
  </si>
  <si>
    <t>0340</t>
  </si>
  <si>
    <t>0350</t>
  </si>
  <si>
    <t>0360</t>
  </si>
  <si>
    <t>0370</t>
  </si>
  <si>
    <t>0410</t>
  </si>
  <si>
    <t>0430</t>
  </si>
  <si>
    <t>0480</t>
  </si>
  <si>
    <t>0500</t>
  </si>
  <si>
    <t>0910</t>
  </si>
  <si>
    <t>0570</t>
  </si>
  <si>
    <t>2920</t>
  </si>
  <si>
    <t>0920</t>
  </si>
  <si>
    <t>OŚWIATA I WYCHOWANIE</t>
  </si>
  <si>
    <t>EDUKACYJNA OPIEKA WYCHOWAWCZA</t>
  </si>
  <si>
    <t>2120</t>
  </si>
  <si>
    <t>dotacje celowe otrzymane z budżetu państwa na zadania bieżące realizowane przez powiat na podstawie porozumień z organami administracji rządowej</t>
  </si>
  <si>
    <t>-</t>
  </si>
  <si>
    <t>010</t>
  </si>
  <si>
    <t>ROLNICTWO I ŁOWIECTWO</t>
  </si>
  <si>
    <t>§</t>
  </si>
  <si>
    <t>środki na dofinansowanie własnych inwestycji gmin (związków gmin), powiatów (związków powiatów), samorządów województw, pozyskane z innych źródeł</t>
  </si>
  <si>
    <t>KULTURA I OCHRONA DZIEDZICTWA NARODOWEGO</t>
  </si>
  <si>
    <t>0680</t>
  </si>
  <si>
    <t>0960</t>
  </si>
  <si>
    <t>wpływy od rodziców z tytułu odpłatności za utrzymanie dzieci (wychowanków) w placówkach opiekuńczo - wychowawczych</t>
  </si>
  <si>
    <t>otrzymane spadki, zapisy i darowizny w postaci pieniężnej</t>
  </si>
  <si>
    <t>270</t>
  </si>
  <si>
    <t>środki na dofinansowanie własnych zadań bieżących gmin (związków gmin), powiatów (związków powiatów), samorządów województw, pozyskane z innych źródeł</t>
  </si>
  <si>
    <t>629</t>
  </si>
  <si>
    <t>OBSŁUGA DŁUGU PUBLICZNEGO</t>
  </si>
  <si>
    <t>8020</t>
  </si>
  <si>
    <t>wpływy z tytułu poręczeń i gwarancji, w tym należności uboczne</t>
  </si>
  <si>
    <t>6439</t>
  </si>
  <si>
    <t>dotacje celowe otrzymane z budżetu państwa na realizację inwestycji i zakupów inwestycyjnych własnych powiatu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</si>
</sst>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  <numFmt numFmtId="166" formatCode="_-* #,##0.0\ _z_ł_-;\-* #,##0.0\ _z_ł_-;_-* &quot;-&quot;?\ _z_ł_-;_-@_-"/>
  </numFmts>
  <fonts count="6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right" vertical="top"/>
    </xf>
    <xf numFmtId="0" fontId="2" fillId="0" borderId="5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vertical="top"/>
    </xf>
    <xf numFmtId="41" fontId="2" fillId="0" borderId="5" xfId="15" applyNumberFormat="1" applyFont="1" applyFill="1" applyBorder="1" applyAlignment="1">
      <alignment horizontal="right" vertical="top"/>
    </xf>
    <xf numFmtId="3" fontId="2" fillId="0" borderId="5" xfId="0" applyNumberFormat="1" applyFont="1" applyFill="1" applyBorder="1" applyAlignment="1">
      <alignment horizontal="right" vertical="top"/>
    </xf>
    <xf numFmtId="0" fontId="2" fillId="0" borderId="7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top"/>
    </xf>
    <xf numFmtId="41" fontId="2" fillId="0" borderId="7" xfId="15" applyNumberFormat="1" applyFont="1" applyFill="1" applyBorder="1" applyAlignment="1">
      <alignment horizontal="right" vertical="top"/>
    </xf>
    <xf numFmtId="0" fontId="2" fillId="0" borderId="8" xfId="0" applyFont="1" applyFill="1" applyBorder="1" applyAlignment="1">
      <alignment horizontal="center" vertical="center" wrapText="1"/>
    </xf>
    <xf numFmtId="41" fontId="2" fillId="0" borderId="8" xfId="0" applyNumberFormat="1" applyFont="1" applyFill="1" applyBorder="1" applyAlignment="1">
      <alignment horizontal="right" vertical="top"/>
    </xf>
    <xf numFmtId="3" fontId="2" fillId="0" borderId="9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top"/>
    </xf>
    <xf numFmtId="41" fontId="2" fillId="0" borderId="5" xfId="0" applyNumberFormat="1" applyFont="1" applyFill="1" applyBorder="1" applyAlignment="1">
      <alignment horizontal="right" vertical="top"/>
    </xf>
    <xf numFmtId="41" fontId="2" fillId="0" borderId="7" xfId="0" applyNumberFormat="1" applyFont="1" applyFill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right" vertical="top"/>
    </xf>
    <xf numFmtId="41" fontId="2" fillId="0" borderId="4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2" fillId="0" borderId="7" xfId="0" applyNumberFormat="1" applyFont="1" applyFill="1" applyBorder="1" applyAlignment="1">
      <alignment vertical="top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right" vertical="top"/>
    </xf>
    <xf numFmtId="3" fontId="2" fillId="0" borderId="12" xfId="0" applyNumberFormat="1" applyFont="1" applyFill="1" applyBorder="1" applyAlignment="1">
      <alignment horizontal="right" vertical="top"/>
    </xf>
    <xf numFmtId="41" fontId="2" fillId="0" borderId="12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/>
    </xf>
    <xf numFmtId="41" fontId="3" fillId="0" borderId="3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vertical="top"/>
    </xf>
    <xf numFmtId="3" fontId="2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1" fontId="2" fillId="0" borderId="19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center" wrapText="1"/>
    </xf>
    <xf numFmtId="3" fontId="3" fillId="0" borderId="8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 horizontal="right" vertical="top"/>
    </xf>
    <xf numFmtId="41" fontId="2" fillId="0" borderId="3" xfId="0" applyNumberFormat="1" applyFont="1" applyFill="1" applyBorder="1" applyAlignment="1">
      <alignment horizontal="right" vertical="top"/>
    </xf>
    <xf numFmtId="49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top"/>
    </xf>
    <xf numFmtId="3" fontId="3" fillId="0" borderId="14" xfId="0" applyNumberFormat="1" applyFont="1" applyFill="1" applyBorder="1" applyAlignment="1">
      <alignment horizontal="right" vertical="top"/>
    </xf>
    <xf numFmtId="43" fontId="2" fillId="0" borderId="1" xfId="15" applyFont="1" applyFill="1" applyBorder="1" applyAlignment="1">
      <alignment horizontal="right" vertical="top"/>
    </xf>
    <xf numFmtId="3" fontId="3" fillId="0" borderId="3" xfId="15" applyNumberFormat="1" applyFont="1" applyFill="1" applyBorder="1" applyAlignment="1">
      <alignment horizontal="right" vertical="top"/>
    </xf>
    <xf numFmtId="3" fontId="3" fillId="0" borderId="8" xfId="15" applyNumberFormat="1" applyFont="1" applyFill="1" applyBorder="1" applyAlignment="1">
      <alignment horizontal="right" vertical="top"/>
    </xf>
    <xf numFmtId="3" fontId="2" fillId="0" borderId="1" xfId="15" applyNumberFormat="1" applyFont="1" applyFill="1" applyBorder="1" applyAlignment="1">
      <alignment vertical="top"/>
    </xf>
    <xf numFmtId="3" fontId="2" fillId="0" borderId="8" xfId="15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75" zoomScaleNormal="75" zoomScaleSheetLayoutView="75" workbookViewId="0" topLeftCell="A74">
      <selection activeCell="B74" sqref="B1:B16384"/>
    </sheetView>
  </sheetViews>
  <sheetFormatPr defaultColWidth="9.00390625" defaultRowHeight="12.75"/>
  <cols>
    <col min="1" max="1" width="7.375" style="3" customWidth="1"/>
    <col min="2" max="2" width="7.375" style="54" hidden="1" customWidth="1"/>
    <col min="3" max="3" width="62.875" style="3" customWidth="1"/>
    <col min="4" max="4" width="19.375" style="3" customWidth="1"/>
    <col min="5" max="5" width="18.125" style="3" customWidth="1"/>
    <col min="6" max="6" width="14.375" style="3" customWidth="1"/>
    <col min="7" max="7" width="9.125" style="3" hidden="1" customWidth="1"/>
    <col min="8" max="10" width="9.125" style="3" customWidth="1"/>
    <col min="11" max="11" width="12.75390625" style="3" customWidth="1"/>
    <col min="12" max="16384" width="9.125" style="3" customWidth="1"/>
  </cols>
  <sheetData>
    <row r="1" spans="1:6" ht="46.5" customHeight="1">
      <c r="A1" s="1"/>
      <c r="B1" s="47"/>
      <c r="C1" s="1"/>
      <c r="D1" s="1"/>
      <c r="E1" s="1"/>
      <c r="F1" s="2" t="s">
        <v>0</v>
      </c>
    </row>
    <row r="2" spans="1:7" ht="24.75" customHeight="1">
      <c r="A2" s="1"/>
      <c r="B2" s="47"/>
      <c r="C2" s="92" t="s">
        <v>57</v>
      </c>
      <c r="D2" s="92"/>
      <c r="E2" s="2"/>
      <c r="F2" s="2"/>
      <c r="G2" s="4"/>
    </row>
    <row r="3" spans="1:7" ht="22.5" customHeight="1" thickBot="1">
      <c r="A3" s="1"/>
      <c r="B3" s="47"/>
      <c r="C3" s="5"/>
      <c r="D3" s="5"/>
      <c r="E3" s="2"/>
      <c r="F3" s="2"/>
      <c r="G3" s="4"/>
    </row>
    <row r="4" spans="1:6" ht="45">
      <c r="A4" s="6" t="s">
        <v>1</v>
      </c>
      <c r="B4" s="63" t="s">
        <v>90</v>
      </c>
      <c r="C4" s="6" t="s">
        <v>2</v>
      </c>
      <c r="D4" s="7" t="s">
        <v>3</v>
      </c>
      <c r="E4" s="7" t="s">
        <v>4</v>
      </c>
      <c r="F4" s="7" t="s">
        <v>48</v>
      </c>
    </row>
    <row r="5" spans="1:6" ht="15" thickBot="1">
      <c r="A5" s="8">
        <v>1</v>
      </c>
      <c r="B5" s="48"/>
      <c r="C5" s="9">
        <v>2</v>
      </c>
      <c r="D5" s="9">
        <v>3</v>
      </c>
      <c r="E5" s="9">
        <v>4</v>
      </c>
      <c r="F5" s="9">
        <v>5</v>
      </c>
    </row>
    <row r="6" spans="1:6" ht="15.75" thickBot="1">
      <c r="A6" s="59" t="s">
        <v>88</v>
      </c>
      <c r="B6" s="48"/>
      <c r="C6" s="45" t="s">
        <v>89</v>
      </c>
      <c r="D6" s="24">
        <f>SUM(D7)</f>
        <v>0</v>
      </c>
      <c r="E6" s="26">
        <f>SUM(E7)</f>
        <v>10000</v>
      </c>
      <c r="F6" s="12">
        <f aca="true" t="shared" si="0" ref="F6:F15">SUM(D6:E6)</f>
        <v>10000</v>
      </c>
    </row>
    <row r="7" spans="1:6" ht="43.5" thickBot="1">
      <c r="A7" s="8"/>
      <c r="B7" s="48" t="s">
        <v>62</v>
      </c>
      <c r="C7" s="21" t="s">
        <v>15</v>
      </c>
      <c r="D7" s="80">
        <v>0</v>
      </c>
      <c r="E7" s="60">
        <v>10000</v>
      </c>
      <c r="F7" s="38">
        <f t="shared" si="0"/>
        <v>10000</v>
      </c>
    </row>
    <row r="8" spans="1:6" ht="15.75" thickBot="1">
      <c r="A8" s="24">
        <v>600</v>
      </c>
      <c r="B8" s="49"/>
      <c r="C8" s="45" t="s">
        <v>56</v>
      </c>
      <c r="D8" s="46">
        <f>SUM(D9:D10)</f>
        <v>9223275</v>
      </c>
      <c r="E8" s="46">
        <f>SUM(E9:E10)</f>
        <v>2982889</v>
      </c>
      <c r="F8" s="12">
        <f t="shared" si="0"/>
        <v>12206164</v>
      </c>
    </row>
    <row r="9" spans="1:6" ht="14.25">
      <c r="A9" s="76"/>
      <c r="B9" s="56" t="s">
        <v>54</v>
      </c>
      <c r="C9" s="77" t="s">
        <v>33</v>
      </c>
      <c r="D9" s="78">
        <v>836661</v>
      </c>
      <c r="E9" s="78">
        <v>100000</v>
      </c>
      <c r="F9" s="28">
        <f t="shared" si="0"/>
        <v>936661</v>
      </c>
    </row>
    <row r="10" spans="1:6" ht="43.5" customHeight="1" thickBot="1">
      <c r="A10" s="8"/>
      <c r="B10" s="48" t="s">
        <v>99</v>
      </c>
      <c r="C10" s="74" t="s">
        <v>91</v>
      </c>
      <c r="D10" s="60">
        <v>8386614</v>
      </c>
      <c r="E10" s="60">
        <f>2402408+480481</f>
        <v>2882889</v>
      </c>
      <c r="F10" s="60">
        <f t="shared" si="0"/>
        <v>11269503</v>
      </c>
    </row>
    <row r="11" spans="1:6" ht="15.75" thickBot="1">
      <c r="A11" s="10">
        <v>700</v>
      </c>
      <c r="B11" s="50"/>
      <c r="C11" s="11" t="s">
        <v>6</v>
      </c>
      <c r="D11" s="12">
        <f>SUM(D12:D15)</f>
        <v>2861000</v>
      </c>
      <c r="E11" s="12">
        <f>SUM(E12:E15)</f>
        <v>24000</v>
      </c>
      <c r="F11" s="12">
        <f t="shared" si="0"/>
        <v>2885000</v>
      </c>
    </row>
    <row r="12" spans="1:6" ht="30" customHeight="1">
      <c r="A12" s="13"/>
      <c r="B12" s="56" t="s">
        <v>58</v>
      </c>
      <c r="C12" s="14" t="s">
        <v>14</v>
      </c>
      <c r="D12" s="15">
        <v>350000</v>
      </c>
      <c r="E12" s="16">
        <v>0</v>
      </c>
      <c r="F12" s="17">
        <f t="shared" si="0"/>
        <v>350000</v>
      </c>
    </row>
    <row r="13" spans="1:6" ht="57">
      <c r="A13" s="13"/>
      <c r="B13" s="57" t="s">
        <v>59</v>
      </c>
      <c r="C13" s="18" t="s">
        <v>47</v>
      </c>
      <c r="D13" s="19">
        <v>611000</v>
      </c>
      <c r="E13" s="20">
        <v>0</v>
      </c>
      <c r="F13" s="17">
        <f t="shared" si="0"/>
        <v>611000</v>
      </c>
    </row>
    <row r="14" spans="1:6" ht="14.25">
      <c r="A14" s="13"/>
      <c r="B14" s="57" t="s">
        <v>60</v>
      </c>
      <c r="C14" s="18" t="s">
        <v>61</v>
      </c>
      <c r="D14" s="19">
        <v>1900000</v>
      </c>
      <c r="E14" s="20">
        <v>0</v>
      </c>
      <c r="F14" s="17">
        <f t="shared" si="0"/>
        <v>1900000</v>
      </c>
    </row>
    <row r="15" spans="1:6" ht="42.75" customHeight="1" thickBot="1">
      <c r="A15" s="8"/>
      <c r="B15" s="58" t="s">
        <v>62</v>
      </c>
      <c r="C15" s="21" t="s">
        <v>15</v>
      </c>
      <c r="D15" s="22">
        <v>0</v>
      </c>
      <c r="E15" s="23">
        <v>24000</v>
      </c>
      <c r="F15" s="17">
        <f t="shared" si="0"/>
        <v>24000</v>
      </c>
    </row>
    <row r="16" spans="1:6" ht="15.75" thickBot="1">
      <c r="A16" s="24">
        <v>710</v>
      </c>
      <c r="B16" s="49"/>
      <c r="C16" s="25" t="s">
        <v>16</v>
      </c>
      <c r="D16" s="26">
        <f>SUM(D17:D17)</f>
        <v>0</v>
      </c>
      <c r="E16" s="12">
        <f>SUM(E17:E17)</f>
        <v>252800</v>
      </c>
      <c r="F16" s="12">
        <f aca="true" t="shared" si="1" ref="F16:F73">SUM(D16:E16)</f>
        <v>252800</v>
      </c>
    </row>
    <row r="17" spans="1:6" ht="43.5" customHeight="1" thickBot="1">
      <c r="A17" s="13"/>
      <c r="B17" s="51" t="s">
        <v>62</v>
      </c>
      <c r="C17" s="27" t="s">
        <v>15</v>
      </c>
      <c r="D17" s="43">
        <v>0</v>
      </c>
      <c r="E17" s="28">
        <v>252800</v>
      </c>
      <c r="F17" s="28">
        <f t="shared" si="1"/>
        <v>252800</v>
      </c>
    </row>
    <row r="18" spans="1:6" ht="15.75" thickBot="1">
      <c r="A18" s="10">
        <v>750</v>
      </c>
      <c r="B18" s="50"/>
      <c r="C18" s="11" t="s">
        <v>7</v>
      </c>
      <c r="D18" s="12">
        <f>SUM(D19:D22)</f>
        <v>1457158</v>
      </c>
      <c r="E18" s="12">
        <f>SUM(E19:E22)</f>
        <v>177617</v>
      </c>
      <c r="F18" s="12">
        <f t="shared" si="1"/>
        <v>1634775</v>
      </c>
    </row>
    <row r="19" spans="1:6" ht="42" customHeight="1">
      <c r="A19" s="13"/>
      <c r="B19" s="56" t="s">
        <v>50</v>
      </c>
      <c r="C19" s="64" t="s">
        <v>19</v>
      </c>
      <c r="D19" s="28">
        <v>262158</v>
      </c>
      <c r="E19" s="43">
        <v>0</v>
      </c>
      <c r="F19" s="17">
        <f>SUM(D19:E19)</f>
        <v>262158</v>
      </c>
    </row>
    <row r="20" spans="1:6" ht="39.75" customHeight="1">
      <c r="A20" s="13"/>
      <c r="B20" s="57" t="s">
        <v>62</v>
      </c>
      <c r="C20" s="65" t="s">
        <v>15</v>
      </c>
      <c r="D20" s="43">
        <v>0</v>
      </c>
      <c r="E20" s="19">
        <v>166617</v>
      </c>
      <c r="F20" s="17">
        <f>SUM(D20:E20)</f>
        <v>166617</v>
      </c>
    </row>
    <row r="21" spans="1:6" ht="45" customHeight="1">
      <c r="A21" s="13"/>
      <c r="B21" s="57" t="s">
        <v>85</v>
      </c>
      <c r="C21" s="65" t="s">
        <v>86</v>
      </c>
      <c r="D21" s="43">
        <v>0</v>
      </c>
      <c r="E21" s="19">
        <v>11000</v>
      </c>
      <c r="F21" s="17">
        <f>SUM(D21:E21)</f>
        <v>11000</v>
      </c>
    </row>
    <row r="22" spans="1:6" ht="15" thickBot="1">
      <c r="A22" s="13"/>
      <c r="B22" s="48" t="s">
        <v>63</v>
      </c>
      <c r="C22" s="66" t="s">
        <v>20</v>
      </c>
      <c r="D22" s="31">
        <v>1195000</v>
      </c>
      <c r="E22" s="32">
        <v>0</v>
      </c>
      <c r="F22" s="17">
        <f>SUM(D22:E22)</f>
        <v>1195000</v>
      </c>
    </row>
    <row r="23" spans="1:6" ht="30.75" customHeight="1" thickBot="1">
      <c r="A23" s="10">
        <v>751</v>
      </c>
      <c r="B23" s="50"/>
      <c r="C23" s="11" t="s">
        <v>8</v>
      </c>
      <c r="D23" s="12">
        <f>SUM(D24)</f>
        <v>8060</v>
      </c>
      <c r="E23" s="12">
        <f>SUM(E24)</f>
        <v>0</v>
      </c>
      <c r="F23" s="12">
        <f t="shared" si="1"/>
        <v>8060</v>
      </c>
    </row>
    <row r="24" spans="1:6" ht="43.5" customHeight="1" thickBot="1">
      <c r="A24" s="13"/>
      <c r="B24" s="51" t="s">
        <v>50</v>
      </c>
      <c r="C24" s="33" t="s">
        <v>19</v>
      </c>
      <c r="D24" s="31">
        <v>8060</v>
      </c>
      <c r="E24" s="32">
        <v>0</v>
      </c>
      <c r="F24" s="31">
        <f t="shared" si="1"/>
        <v>8060</v>
      </c>
    </row>
    <row r="25" spans="1:6" ht="31.5" customHeight="1" thickBot="1">
      <c r="A25" s="10">
        <v>754</v>
      </c>
      <c r="B25" s="50"/>
      <c r="C25" s="11" t="s">
        <v>18</v>
      </c>
      <c r="D25" s="12">
        <f>SUM(D26:D28)</f>
        <v>0</v>
      </c>
      <c r="E25" s="12">
        <f>SUM(E26:E28)</f>
        <v>5240000</v>
      </c>
      <c r="F25" s="12">
        <f t="shared" si="1"/>
        <v>5240000</v>
      </c>
    </row>
    <row r="26" spans="1:6" ht="42.75" customHeight="1" thickBot="1">
      <c r="A26" s="13"/>
      <c r="B26" s="51" t="s">
        <v>62</v>
      </c>
      <c r="C26" s="27" t="s">
        <v>15</v>
      </c>
      <c r="D26" s="29">
        <v>0</v>
      </c>
      <c r="E26" s="17">
        <v>5240000</v>
      </c>
      <c r="F26" s="17">
        <f t="shared" si="1"/>
        <v>5240000</v>
      </c>
    </row>
    <row r="27" spans="1:6" ht="43.5" customHeight="1" hidden="1">
      <c r="A27" s="13"/>
      <c r="B27" s="51" t="s">
        <v>64</v>
      </c>
      <c r="C27" s="18" t="s">
        <v>21</v>
      </c>
      <c r="D27" s="30">
        <v>0</v>
      </c>
      <c r="E27" s="19" t="s">
        <v>87</v>
      </c>
      <c r="F27" s="17">
        <f t="shared" si="1"/>
        <v>0</v>
      </c>
    </row>
    <row r="28" spans="1:6" ht="45" customHeight="1" hidden="1" thickBot="1">
      <c r="A28" s="13"/>
      <c r="B28" s="51" t="s">
        <v>65</v>
      </c>
      <c r="C28" s="33" t="s">
        <v>17</v>
      </c>
      <c r="D28" s="32">
        <v>0</v>
      </c>
      <c r="E28" s="23" t="s">
        <v>87</v>
      </c>
      <c r="F28" s="31">
        <f t="shared" si="1"/>
        <v>0</v>
      </c>
    </row>
    <row r="29" spans="1:7" ht="48.75" customHeight="1" thickBot="1">
      <c r="A29" s="10">
        <v>756</v>
      </c>
      <c r="B29" s="50"/>
      <c r="C29" s="11" t="s">
        <v>9</v>
      </c>
      <c r="D29" s="12">
        <f>SUM(D30:D45)</f>
        <v>41179664</v>
      </c>
      <c r="E29" s="12">
        <f>SUM(E30:E45)</f>
        <v>6166540</v>
      </c>
      <c r="F29" s="12">
        <f t="shared" si="1"/>
        <v>47346204</v>
      </c>
      <c r="G29" s="34"/>
    </row>
    <row r="30" spans="1:7" ht="15">
      <c r="A30" s="13"/>
      <c r="B30" s="56" t="s">
        <v>66</v>
      </c>
      <c r="C30" s="27" t="s">
        <v>22</v>
      </c>
      <c r="D30" s="28">
        <v>21126118</v>
      </c>
      <c r="E30" s="28">
        <v>5978540</v>
      </c>
      <c r="F30" s="28">
        <f t="shared" si="1"/>
        <v>27104658</v>
      </c>
      <c r="G30" s="34"/>
    </row>
    <row r="31" spans="1:7" ht="15">
      <c r="A31" s="13"/>
      <c r="B31" s="57" t="s">
        <v>67</v>
      </c>
      <c r="C31" s="18" t="s">
        <v>23</v>
      </c>
      <c r="D31" s="35">
        <v>800000</v>
      </c>
      <c r="E31" s="19">
        <v>188000</v>
      </c>
      <c r="F31" s="19">
        <f t="shared" si="1"/>
        <v>988000</v>
      </c>
      <c r="G31" s="34"/>
    </row>
    <row r="32" spans="1:7" ht="15">
      <c r="A32" s="13"/>
      <c r="B32" s="57" t="s">
        <v>68</v>
      </c>
      <c r="C32" s="18" t="s">
        <v>38</v>
      </c>
      <c r="D32" s="35">
        <v>15000000</v>
      </c>
      <c r="E32" s="30">
        <v>0</v>
      </c>
      <c r="F32" s="19">
        <f t="shared" si="1"/>
        <v>15000000</v>
      </c>
      <c r="G32" s="34"/>
    </row>
    <row r="33" spans="1:7" ht="15">
      <c r="A33" s="13"/>
      <c r="B33" s="57" t="s">
        <v>69</v>
      </c>
      <c r="C33" s="18" t="s">
        <v>24</v>
      </c>
      <c r="D33" s="35">
        <f>6000+270000</f>
        <v>276000</v>
      </c>
      <c r="E33" s="30">
        <v>0</v>
      </c>
      <c r="F33" s="19">
        <f t="shared" si="1"/>
        <v>276000</v>
      </c>
      <c r="G33" s="34"/>
    </row>
    <row r="34" spans="1:7" ht="15">
      <c r="A34" s="13"/>
      <c r="B34" s="57" t="s">
        <v>70</v>
      </c>
      <c r="C34" s="18" t="s">
        <v>25</v>
      </c>
      <c r="D34" s="35">
        <v>8000</v>
      </c>
      <c r="E34" s="30">
        <v>0</v>
      </c>
      <c r="F34" s="19">
        <f t="shared" si="1"/>
        <v>8000</v>
      </c>
      <c r="G34" s="34"/>
    </row>
    <row r="35" spans="1:7" ht="15">
      <c r="A35" s="13"/>
      <c r="B35" s="57" t="s">
        <v>71</v>
      </c>
      <c r="C35" s="18" t="s">
        <v>26</v>
      </c>
      <c r="D35" s="35">
        <f>500000+550000</f>
        <v>1050000</v>
      </c>
      <c r="E35" s="30">
        <v>0</v>
      </c>
      <c r="F35" s="19">
        <f t="shared" si="1"/>
        <v>1050000</v>
      </c>
      <c r="G35" s="34"/>
    </row>
    <row r="36" spans="1:7" ht="28.5">
      <c r="A36" s="13"/>
      <c r="B36" s="57" t="s">
        <v>72</v>
      </c>
      <c r="C36" s="18" t="s">
        <v>27</v>
      </c>
      <c r="D36" s="35">
        <v>50000</v>
      </c>
      <c r="E36" s="30">
        <v>0</v>
      </c>
      <c r="F36" s="19">
        <f t="shared" si="1"/>
        <v>50000</v>
      </c>
      <c r="G36" s="34"/>
    </row>
    <row r="37" spans="1:7" ht="15.75" customHeight="1">
      <c r="A37" s="13"/>
      <c r="B37" s="57" t="s">
        <v>73</v>
      </c>
      <c r="C37" s="18" t="s">
        <v>28</v>
      </c>
      <c r="D37" s="35">
        <v>80000</v>
      </c>
      <c r="E37" s="30">
        <v>0</v>
      </c>
      <c r="F37" s="19">
        <f t="shared" si="1"/>
        <v>80000</v>
      </c>
      <c r="G37" s="34"/>
    </row>
    <row r="38" spans="1:7" ht="15">
      <c r="A38" s="13"/>
      <c r="B38" s="57" t="s">
        <v>74</v>
      </c>
      <c r="C38" s="18" t="s">
        <v>29</v>
      </c>
      <c r="D38" s="35">
        <v>25000</v>
      </c>
      <c r="E38" s="30">
        <v>0</v>
      </c>
      <c r="F38" s="19">
        <f t="shared" si="1"/>
        <v>25000</v>
      </c>
      <c r="G38" s="34"/>
    </row>
    <row r="39" spans="1:7" ht="15">
      <c r="A39" s="13"/>
      <c r="B39" s="57" t="s">
        <v>75</v>
      </c>
      <c r="C39" s="18" t="s">
        <v>30</v>
      </c>
      <c r="D39" s="35">
        <v>900000</v>
      </c>
      <c r="E39" s="30">
        <v>0</v>
      </c>
      <c r="F39" s="19">
        <f t="shared" si="1"/>
        <v>900000</v>
      </c>
      <c r="G39" s="34"/>
    </row>
    <row r="40" spans="1:7" ht="15">
      <c r="A40" s="13"/>
      <c r="B40" s="57" t="s">
        <v>76</v>
      </c>
      <c r="C40" s="18" t="s">
        <v>31</v>
      </c>
      <c r="D40" s="35">
        <v>284000</v>
      </c>
      <c r="E40" s="30">
        <v>0</v>
      </c>
      <c r="F40" s="19">
        <f t="shared" si="1"/>
        <v>284000</v>
      </c>
      <c r="G40" s="34"/>
    </row>
    <row r="41" spans="1:7" ht="15">
      <c r="A41" s="13"/>
      <c r="B41" s="57" t="s">
        <v>77</v>
      </c>
      <c r="C41" s="18" t="s">
        <v>39</v>
      </c>
      <c r="D41" s="35">
        <v>550000</v>
      </c>
      <c r="E41" s="30">
        <v>0</v>
      </c>
      <c r="F41" s="19">
        <f t="shared" si="1"/>
        <v>550000</v>
      </c>
      <c r="G41" s="34"/>
    </row>
    <row r="42" spans="1:7" ht="15">
      <c r="A42" s="13"/>
      <c r="B42" s="57" t="s">
        <v>78</v>
      </c>
      <c r="C42" s="18" t="s">
        <v>40</v>
      </c>
      <c r="D42" s="35">
        <v>750000</v>
      </c>
      <c r="E42" s="30">
        <v>0</v>
      </c>
      <c r="F42" s="19">
        <f t="shared" si="1"/>
        <v>750000</v>
      </c>
      <c r="G42" s="34"/>
    </row>
    <row r="43" spans="1:7" ht="15">
      <c r="A43" s="13"/>
      <c r="B43" s="57" t="s">
        <v>80</v>
      </c>
      <c r="C43" s="18" t="s">
        <v>41</v>
      </c>
      <c r="D43" s="35">
        <v>20000</v>
      </c>
      <c r="E43" s="30">
        <v>0</v>
      </c>
      <c r="F43" s="19">
        <f t="shared" si="1"/>
        <v>20000</v>
      </c>
      <c r="G43" s="34"/>
    </row>
    <row r="44" spans="1:7" ht="15">
      <c r="A44" s="13"/>
      <c r="B44" s="57" t="s">
        <v>79</v>
      </c>
      <c r="C44" s="18" t="s">
        <v>32</v>
      </c>
      <c r="D44" s="35">
        <v>100000</v>
      </c>
      <c r="E44" s="30">
        <v>0</v>
      </c>
      <c r="F44" s="19">
        <f t="shared" si="1"/>
        <v>100000</v>
      </c>
      <c r="G44" s="34"/>
    </row>
    <row r="45" spans="1:7" ht="15" customHeight="1" thickBot="1">
      <c r="A45" s="13"/>
      <c r="B45" s="58" t="s">
        <v>54</v>
      </c>
      <c r="C45" s="21" t="s">
        <v>33</v>
      </c>
      <c r="D45" s="67">
        <v>160546</v>
      </c>
      <c r="E45" s="22">
        <v>0</v>
      </c>
      <c r="F45" s="62">
        <f t="shared" si="1"/>
        <v>160546</v>
      </c>
      <c r="G45" s="34"/>
    </row>
    <row r="46" spans="1:7" ht="16.5" customHeight="1" thickBot="1">
      <c r="A46" s="10">
        <v>757</v>
      </c>
      <c r="B46" s="50"/>
      <c r="C46" s="36" t="s">
        <v>100</v>
      </c>
      <c r="D46" s="88">
        <f>SUM(D47)</f>
        <v>42729</v>
      </c>
      <c r="E46" s="30">
        <f>SUM(E47)</f>
        <v>0</v>
      </c>
      <c r="F46" s="89">
        <f t="shared" si="1"/>
        <v>42729</v>
      </c>
      <c r="G46" s="37"/>
    </row>
    <row r="47" spans="1:7" ht="18" customHeight="1" thickBot="1">
      <c r="A47" s="13"/>
      <c r="B47" s="56" t="s">
        <v>101</v>
      </c>
      <c r="C47" s="27" t="s">
        <v>102</v>
      </c>
      <c r="D47" s="90">
        <v>42729</v>
      </c>
      <c r="E47" s="87" t="s">
        <v>87</v>
      </c>
      <c r="F47" s="91">
        <f t="shared" si="1"/>
        <v>42729</v>
      </c>
      <c r="G47" s="37"/>
    </row>
    <row r="48" spans="1:7" ht="16.5" customHeight="1" thickBot="1">
      <c r="A48" s="10">
        <v>758</v>
      </c>
      <c r="B48" s="50"/>
      <c r="C48" s="36" t="s">
        <v>10</v>
      </c>
      <c r="D48" s="12">
        <f>SUM(D49:D53)</f>
        <v>22130483</v>
      </c>
      <c r="E48" s="12">
        <f>SUM(E49:E53)</f>
        <v>24743841</v>
      </c>
      <c r="F48" s="12">
        <f t="shared" si="1"/>
        <v>46874324</v>
      </c>
      <c r="G48" s="37"/>
    </row>
    <row r="49" spans="1:7" ht="28.5">
      <c r="A49" s="13"/>
      <c r="B49" s="56" t="s">
        <v>81</v>
      </c>
      <c r="C49" s="27" t="s">
        <v>34</v>
      </c>
      <c r="D49" s="68">
        <v>17406940</v>
      </c>
      <c r="E49" s="28">
        <v>20936274</v>
      </c>
      <c r="F49" s="28">
        <f t="shared" si="1"/>
        <v>38343214</v>
      </c>
      <c r="G49" s="37"/>
    </row>
    <row r="50" spans="1:7" ht="15">
      <c r="A50" s="13"/>
      <c r="B50" s="57" t="s">
        <v>81</v>
      </c>
      <c r="C50" s="18" t="s">
        <v>35</v>
      </c>
      <c r="D50" s="30">
        <v>0</v>
      </c>
      <c r="E50" s="19">
        <v>665487</v>
      </c>
      <c r="F50" s="19">
        <f t="shared" si="1"/>
        <v>665487</v>
      </c>
      <c r="G50" s="34"/>
    </row>
    <row r="51" spans="1:7" ht="15">
      <c r="A51" s="13"/>
      <c r="B51" s="57" t="s">
        <v>81</v>
      </c>
      <c r="C51" s="18" t="s">
        <v>36</v>
      </c>
      <c r="D51" s="19">
        <v>3096731</v>
      </c>
      <c r="E51" s="30">
        <v>0</v>
      </c>
      <c r="F51" s="19">
        <f t="shared" si="1"/>
        <v>3096731</v>
      </c>
      <c r="G51" s="34"/>
    </row>
    <row r="52" spans="1:7" ht="15">
      <c r="A52" s="13"/>
      <c r="B52" s="57" t="s">
        <v>81</v>
      </c>
      <c r="C52" s="18" t="s">
        <v>42</v>
      </c>
      <c r="D52" s="19">
        <v>1626812</v>
      </c>
      <c r="E52" s="30">
        <v>0</v>
      </c>
      <c r="F52" s="19">
        <f t="shared" si="1"/>
        <v>1626812</v>
      </c>
      <c r="G52" s="34"/>
    </row>
    <row r="53" spans="1:7" ht="15.75" thickBot="1">
      <c r="A53" s="13"/>
      <c r="B53" s="58" t="s">
        <v>81</v>
      </c>
      <c r="C53" s="21" t="s">
        <v>43</v>
      </c>
      <c r="D53" s="22">
        <v>0</v>
      </c>
      <c r="E53" s="62">
        <v>3142080</v>
      </c>
      <c r="F53" s="62">
        <f t="shared" si="1"/>
        <v>3142080</v>
      </c>
      <c r="G53" s="34"/>
    </row>
    <row r="54" spans="1:7" ht="15.75" thickBot="1">
      <c r="A54" s="10">
        <v>801</v>
      </c>
      <c r="B54" s="52"/>
      <c r="C54" s="11" t="s">
        <v>83</v>
      </c>
      <c r="D54" s="12">
        <f>SUM(D55:D56)</f>
        <v>170951</v>
      </c>
      <c r="E54" s="12">
        <f>SUM(E55:E56)</f>
        <v>483015</v>
      </c>
      <c r="F54" s="75">
        <f t="shared" si="1"/>
        <v>653966</v>
      </c>
      <c r="G54" s="34"/>
    </row>
    <row r="55" spans="1:7" ht="57">
      <c r="A55" s="13"/>
      <c r="B55" s="51" t="s">
        <v>59</v>
      </c>
      <c r="C55" s="33" t="s">
        <v>47</v>
      </c>
      <c r="D55" s="31">
        <v>125000</v>
      </c>
      <c r="E55" s="31">
        <v>305000</v>
      </c>
      <c r="F55" s="23">
        <f t="shared" si="1"/>
        <v>430000</v>
      </c>
      <c r="G55" s="34"/>
    </row>
    <row r="56" spans="1:7" ht="43.5" thickBot="1">
      <c r="A56" s="13"/>
      <c r="B56" s="51" t="s">
        <v>97</v>
      </c>
      <c r="C56" s="21" t="s">
        <v>98</v>
      </c>
      <c r="D56" s="62">
        <f>18672+12407+14872</f>
        <v>45951</v>
      </c>
      <c r="E56" s="62">
        <f>150000+28015</f>
        <v>178015</v>
      </c>
      <c r="F56" s="62">
        <f t="shared" si="1"/>
        <v>223966</v>
      </c>
      <c r="G56" s="34"/>
    </row>
    <row r="57" spans="1:7" ht="15.75" thickBot="1">
      <c r="A57" s="10">
        <v>851</v>
      </c>
      <c r="B57" s="50"/>
      <c r="C57" s="11" t="s">
        <v>11</v>
      </c>
      <c r="D57" s="12">
        <f>SUM(D58:D60)</f>
        <v>2300</v>
      </c>
      <c r="E57" s="12">
        <f>SUM(E58:E60)</f>
        <v>82432</v>
      </c>
      <c r="F57" s="12">
        <f t="shared" si="1"/>
        <v>84732</v>
      </c>
      <c r="G57" s="34"/>
    </row>
    <row r="58" spans="1:7" ht="42.75">
      <c r="A58" s="61"/>
      <c r="B58" s="56" t="s">
        <v>50</v>
      </c>
      <c r="C58" s="27" t="s">
        <v>19</v>
      </c>
      <c r="D58" s="28">
        <v>2300</v>
      </c>
      <c r="E58" s="43">
        <v>0</v>
      </c>
      <c r="F58" s="28">
        <f t="shared" si="1"/>
        <v>2300</v>
      </c>
      <c r="G58" s="34"/>
    </row>
    <row r="59" spans="1:7" ht="42.75">
      <c r="A59" s="13"/>
      <c r="B59" s="81" t="s">
        <v>62</v>
      </c>
      <c r="C59" s="82" t="s">
        <v>15</v>
      </c>
      <c r="D59" s="79">
        <v>0</v>
      </c>
      <c r="E59" s="23">
        <v>43100</v>
      </c>
      <c r="F59" s="23">
        <f t="shared" si="1"/>
        <v>43100</v>
      </c>
      <c r="G59" s="34"/>
    </row>
    <row r="60" spans="1:7" ht="29.25" thickBot="1">
      <c r="A60" s="8"/>
      <c r="B60" s="58" t="s">
        <v>103</v>
      </c>
      <c r="C60" s="21" t="s">
        <v>104</v>
      </c>
      <c r="D60" s="73">
        <v>0</v>
      </c>
      <c r="E60" s="62">
        <v>39332</v>
      </c>
      <c r="F60" s="23">
        <f t="shared" si="1"/>
        <v>39332</v>
      </c>
      <c r="G60" s="34"/>
    </row>
    <row r="61" spans="1:7" ht="15.75" thickBot="1">
      <c r="A61" s="10">
        <v>852</v>
      </c>
      <c r="B61" s="53"/>
      <c r="C61" s="39" t="s">
        <v>12</v>
      </c>
      <c r="D61" s="12">
        <f>SUM(D62:D70)</f>
        <v>13521900</v>
      </c>
      <c r="E61" s="12">
        <f>SUM(E62:E70)</f>
        <v>3187240</v>
      </c>
      <c r="F61" s="12">
        <f t="shared" si="1"/>
        <v>16709140</v>
      </c>
      <c r="G61" s="34"/>
    </row>
    <row r="62" spans="1:7" ht="30.75" customHeight="1">
      <c r="A62" s="61"/>
      <c r="B62" s="70" t="s">
        <v>93</v>
      </c>
      <c r="C62" s="27" t="s">
        <v>95</v>
      </c>
      <c r="D62" s="86" t="s">
        <v>87</v>
      </c>
      <c r="E62" s="28">
        <v>1000</v>
      </c>
      <c r="F62" s="17">
        <f t="shared" si="1"/>
        <v>1000</v>
      </c>
      <c r="G62" s="34"/>
    </row>
    <row r="63" spans="1:7" ht="15">
      <c r="A63" s="13"/>
      <c r="B63" s="83" t="s">
        <v>51</v>
      </c>
      <c r="C63" s="84" t="s">
        <v>37</v>
      </c>
      <c r="D63" s="85">
        <v>72000</v>
      </c>
      <c r="E63" s="17">
        <v>472870</v>
      </c>
      <c r="F63" s="17">
        <f t="shared" si="1"/>
        <v>544870</v>
      </c>
      <c r="G63" s="40" t="s">
        <v>51</v>
      </c>
    </row>
    <row r="64" spans="1:7" ht="15" hidden="1">
      <c r="A64" s="13"/>
      <c r="B64" s="71" t="s">
        <v>82</v>
      </c>
      <c r="C64" s="18" t="s">
        <v>55</v>
      </c>
      <c r="D64" s="43">
        <v>0</v>
      </c>
      <c r="E64" s="19">
        <v>0</v>
      </c>
      <c r="F64" s="17">
        <f t="shared" si="1"/>
        <v>0</v>
      </c>
      <c r="G64" s="40"/>
    </row>
    <row r="65" spans="1:7" ht="15">
      <c r="A65" s="13"/>
      <c r="B65" s="71" t="s">
        <v>94</v>
      </c>
      <c r="C65" s="18" t="s">
        <v>96</v>
      </c>
      <c r="D65" s="43" t="s">
        <v>87</v>
      </c>
      <c r="E65" s="19">
        <v>1000</v>
      </c>
      <c r="F65" s="17">
        <f t="shared" si="1"/>
        <v>1000</v>
      </c>
      <c r="G65" s="40"/>
    </row>
    <row r="66" spans="1:7" ht="15">
      <c r="A66" s="13"/>
      <c r="B66" s="71" t="s">
        <v>54</v>
      </c>
      <c r="C66" s="18" t="s">
        <v>33</v>
      </c>
      <c r="D66" s="43">
        <v>0</v>
      </c>
      <c r="E66" s="19">
        <v>128000</v>
      </c>
      <c r="F66" s="19">
        <f t="shared" si="1"/>
        <v>128000</v>
      </c>
      <c r="G66" s="40" t="s">
        <v>54</v>
      </c>
    </row>
    <row r="67" spans="1:7" ht="45" customHeight="1">
      <c r="A67" s="41"/>
      <c r="B67" s="71" t="s">
        <v>50</v>
      </c>
      <c r="C67" s="18" t="s">
        <v>19</v>
      </c>
      <c r="D67" s="42">
        <v>12462400</v>
      </c>
      <c r="E67" s="30">
        <v>0</v>
      </c>
      <c r="F67" s="19">
        <f t="shared" si="1"/>
        <v>12462400</v>
      </c>
      <c r="G67" s="40" t="s">
        <v>50</v>
      </c>
    </row>
    <row r="68" spans="1:7" ht="30.75" customHeight="1">
      <c r="A68" s="41"/>
      <c r="B68" s="71" t="s">
        <v>53</v>
      </c>
      <c r="C68" s="18" t="s">
        <v>44</v>
      </c>
      <c r="D68" s="42">
        <v>987500</v>
      </c>
      <c r="E68" s="30">
        <v>0</v>
      </c>
      <c r="F68" s="19">
        <f t="shared" si="1"/>
        <v>987500</v>
      </c>
      <c r="G68" s="40" t="s">
        <v>53</v>
      </c>
    </row>
    <row r="69" spans="1:7" ht="28.5">
      <c r="A69" s="41"/>
      <c r="B69" s="71" t="s">
        <v>52</v>
      </c>
      <c r="C69" s="18" t="s">
        <v>45</v>
      </c>
      <c r="D69" s="43">
        <v>0</v>
      </c>
      <c r="E69" s="19">
        <v>1984900</v>
      </c>
      <c r="F69" s="19">
        <f t="shared" si="1"/>
        <v>1984900</v>
      </c>
      <c r="G69" s="40" t="s">
        <v>52</v>
      </c>
    </row>
    <row r="70" spans="1:7" ht="45.75" customHeight="1" thickBot="1">
      <c r="A70" s="44"/>
      <c r="B70" s="72" t="s">
        <v>49</v>
      </c>
      <c r="C70" s="21" t="s">
        <v>46</v>
      </c>
      <c r="D70" s="73">
        <v>0</v>
      </c>
      <c r="E70" s="62">
        <v>599470</v>
      </c>
      <c r="F70" s="62">
        <f t="shared" si="1"/>
        <v>599470</v>
      </c>
      <c r="G70" s="40" t="s">
        <v>49</v>
      </c>
    </row>
    <row r="71" spans="1:7" ht="17.25" customHeight="1" thickBot="1">
      <c r="A71" s="10">
        <v>853</v>
      </c>
      <c r="B71" s="49"/>
      <c r="C71" s="25" t="s">
        <v>13</v>
      </c>
      <c r="D71" s="12">
        <f>SUM(D72:D73)</f>
        <v>0</v>
      </c>
      <c r="E71" s="12">
        <f>SUM(E72:E73)</f>
        <v>196000</v>
      </c>
      <c r="F71" s="12">
        <f t="shared" si="1"/>
        <v>196000</v>
      </c>
      <c r="G71" s="34"/>
    </row>
    <row r="72" spans="1:7" ht="15.75" customHeight="1">
      <c r="A72" s="13"/>
      <c r="B72" s="56" t="s">
        <v>54</v>
      </c>
      <c r="C72" s="27" t="s">
        <v>33</v>
      </c>
      <c r="D72" s="43">
        <v>0</v>
      </c>
      <c r="E72" s="69">
        <v>55000</v>
      </c>
      <c r="F72" s="28">
        <f>SUM(D72:E72)</f>
        <v>55000</v>
      </c>
      <c r="G72" s="34"/>
    </row>
    <row r="73" spans="1:7" ht="43.5" customHeight="1" thickBot="1">
      <c r="A73" s="13"/>
      <c r="B73" s="81" t="s">
        <v>62</v>
      </c>
      <c r="C73" s="82" t="s">
        <v>15</v>
      </c>
      <c r="D73" s="79">
        <v>0</v>
      </c>
      <c r="E73" s="23">
        <v>141000</v>
      </c>
      <c r="F73" s="23">
        <f t="shared" si="1"/>
        <v>141000</v>
      </c>
      <c r="G73" s="34">
        <v>2110</v>
      </c>
    </row>
    <row r="74" spans="1:7" ht="17.25" customHeight="1" thickBot="1">
      <c r="A74" s="10">
        <v>854</v>
      </c>
      <c r="B74" s="52"/>
      <c r="C74" s="11" t="s">
        <v>84</v>
      </c>
      <c r="D74" s="55">
        <f>SUM(D75)</f>
        <v>0</v>
      </c>
      <c r="E74" s="12">
        <f>SUM(E75)</f>
        <v>1000</v>
      </c>
      <c r="F74" s="12">
        <f>SUM(D74:E74)</f>
        <v>1000</v>
      </c>
      <c r="G74" s="34"/>
    </row>
    <row r="75" spans="1:7" ht="59.25" customHeight="1" thickBot="1">
      <c r="A75" s="13"/>
      <c r="B75" s="51" t="s">
        <v>59</v>
      </c>
      <c r="C75" s="33" t="s">
        <v>47</v>
      </c>
      <c r="D75" s="79">
        <v>0</v>
      </c>
      <c r="E75" s="31">
        <v>1000</v>
      </c>
      <c r="F75" s="31">
        <f>SUM(D75:E75)</f>
        <v>1000</v>
      </c>
      <c r="G75" s="34"/>
    </row>
    <row r="76" spans="1:7" ht="15.75" customHeight="1" thickBot="1">
      <c r="A76" s="10">
        <v>921</v>
      </c>
      <c r="B76" s="52"/>
      <c r="C76" s="11" t="s">
        <v>92</v>
      </c>
      <c r="D76" s="55">
        <f>SUM(D77)</f>
        <v>1285589</v>
      </c>
      <c r="E76" s="12">
        <f>SUM(E77)</f>
        <v>0</v>
      </c>
      <c r="F76" s="12">
        <f>SUM(D76:E76)</f>
        <v>1285589</v>
      </c>
      <c r="G76" s="34"/>
    </row>
    <row r="77" spans="1:7" ht="45.75" customHeight="1" thickBot="1">
      <c r="A77" s="13"/>
      <c r="B77" s="51" t="s">
        <v>59</v>
      </c>
      <c r="C77" s="74" t="s">
        <v>91</v>
      </c>
      <c r="D77" s="79">
        <v>1285589</v>
      </c>
      <c r="E77" s="31" t="s">
        <v>87</v>
      </c>
      <c r="F77" s="31">
        <f>SUM(D77:E77)</f>
        <v>1285589</v>
      </c>
      <c r="G77" s="34"/>
    </row>
    <row r="78" spans="1:7" ht="15.75" thickBot="1">
      <c r="A78" s="10"/>
      <c r="B78" s="50"/>
      <c r="C78" s="36" t="s">
        <v>5</v>
      </c>
      <c r="D78" s="12">
        <f>SUM(D6,D8,D11,D16,D18,D23,D25,D29,D46,D48,D54,D57,D61,D71,D74,D76)</f>
        <v>91883109</v>
      </c>
      <c r="E78" s="12">
        <f>SUM(E6,E8,E11,E16,E18,E23,E25,E29,E46,E48,E54,E57,E61,E71,E74,E76)</f>
        <v>43547374</v>
      </c>
      <c r="F78" s="12">
        <f>SUM(D78:E78)</f>
        <v>135430483</v>
      </c>
      <c r="G78" s="34"/>
    </row>
  </sheetData>
  <mergeCells count="1">
    <mergeCell ref="C2:D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rowBreaks count="3" manualBreakCount="3">
    <brk id="17" max="255" man="1"/>
    <brk id="40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2007-02-06T10:01:37Z</cp:lastPrinted>
  <dcterms:created xsi:type="dcterms:W3CDTF">1997-02-26T13:46:56Z</dcterms:created>
  <dcterms:modified xsi:type="dcterms:W3CDTF">2007-03-05T12:20:39Z</dcterms:modified>
  <cp:category/>
  <cp:version/>
  <cp:contentType/>
  <cp:contentStatus/>
</cp:coreProperties>
</file>