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2" sheetId="1" r:id="rId1"/>
  </sheets>
  <definedNames>
    <definedName name="_xlnm.Print_Area" localSheetId="0">'zał 2'!$A$1:$F$248</definedName>
  </definedNames>
  <calcPr fullCalcOnLoad="1"/>
</workbook>
</file>

<file path=xl/sharedStrings.xml><?xml version="1.0" encoding="utf-8"?>
<sst xmlns="http://schemas.openxmlformats.org/spreadsheetml/2006/main" count="393" uniqueCount="121">
  <si>
    <t xml:space="preserve">Załącznik Nr 2 do uchwały Nr      z dnia </t>
  </si>
  <si>
    <t>Plan wydatków na 2006 rok w/g działów klasyfikacji budżetowej</t>
  </si>
  <si>
    <t>DZ</t>
  </si>
  <si>
    <t>ROZDZ.</t>
  </si>
  <si>
    <t>WYSZCZEGÓLNIENIE</t>
  </si>
  <si>
    <t>MIASTO TARNOBRZEG</t>
  </si>
  <si>
    <t>MIASTO NA PRAWACH POWIATU</t>
  </si>
  <si>
    <t>OGÓŁEM  4+5</t>
  </si>
  <si>
    <t>010</t>
  </si>
  <si>
    <t>ROLNICTWO I ŁOWIECTWO</t>
  </si>
  <si>
    <t>01005</t>
  </si>
  <si>
    <t>Prace geodezyjno-urządzeniowe na potrzeby rolnictwa</t>
  </si>
  <si>
    <t>a) wydatki bieżące</t>
  </si>
  <si>
    <t>-</t>
  </si>
  <si>
    <t>01008</t>
  </si>
  <si>
    <t>Melioracje wodne</t>
  </si>
  <si>
    <t>01030</t>
  </si>
  <si>
    <t>Izby rolnicze</t>
  </si>
  <si>
    <t>020</t>
  </si>
  <si>
    <t>LEŚNICTWO</t>
  </si>
  <si>
    <t>02002</t>
  </si>
  <si>
    <t>Nadzór nad gospodarką leśną</t>
  </si>
  <si>
    <t>02095</t>
  </si>
  <si>
    <t>Pozostała działalność</t>
  </si>
  <si>
    <t>TRANSPORT I ŁĄCZNOŚĆ</t>
  </si>
  <si>
    <t xml:space="preserve">Drogi publiczne w miastach na prawach powiatu </t>
  </si>
  <si>
    <t>b) wydatki majątkowe</t>
  </si>
  <si>
    <t>Drogi publiczne gminne</t>
  </si>
  <si>
    <t>TURYSTYKA</t>
  </si>
  <si>
    <t>Zadania w zakresie upowszechniania turystyki</t>
  </si>
  <si>
    <t>w tym: dotacja (par. 2830)</t>
  </si>
  <si>
    <t>GOSPODARKA MIESZKANIOWA</t>
  </si>
  <si>
    <t>Gospodarka gruntami i nieruchomościami</t>
  </si>
  <si>
    <t>DZIAŁALNOŚĆ USŁUGOWA</t>
  </si>
  <si>
    <t>Plany zagospodarowania przestrzennego</t>
  </si>
  <si>
    <t>Prace geodezyjne i kartograficzne (nieinwestycyjne)</t>
  </si>
  <si>
    <t>Nadzór budowlany</t>
  </si>
  <si>
    <t>w tym: wynagrodzenia i pochodne od wynagrodzeń</t>
  </si>
  <si>
    <t>Cmentarze</t>
  </si>
  <si>
    <t>ADMINISTRACJA PUBLICZNA</t>
  </si>
  <si>
    <t>Urzędy Wojewódzkie</t>
  </si>
  <si>
    <t>Starostwa powiatowe</t>
  </si>
  <si>
    <t>Rady gmin (miast i miast na prawach powiatu)</t>
  </si>
  <si>
    <t>Urzędy gmin (miast i miast na prawach powiatu)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</si>
  <si>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</si>
  <si>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</si>
  <si>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</si>
  <si>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Komendy powiatowe Państwowej Straży Pożarnej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</si>
  <si>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</si>
  <si>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</si>
  <si>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</si>
  <si>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</si>
  <si>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</si>
  <si>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</si>
  <si>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</si>
  <si>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</si>
  <si>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RÓŻNE ROZLICZENIA</t>
  </si>
  <si>
    <t>Różne rozliczenia finansowe</t>
  </si>
  <si>
    <t>Rezerwy ogólne i celowe</t>
  </si>
  <si>
    <t>OŚWIATA I WYCHOWANIE</t>
  </si>
  <si>
    <t>Szkoły podstawowe</t>
  </si>
  <si>
    <t>w tym: dotacje podmiotowa (par.2510)</t>
  </si>
  <si>
    <t>dotacja podmiotowa (par.2540)</t>
  </si>
  <si>
    <t>Szkoły podstawowe specjalne</t>
  </si>
  <si>
    <t>Przedszkola</t>
  </si>
  <si>
    <t>Gimnazja</t>
  </si>
  <si>
    <t>Gimnazja specjalne</t>
  </si>
  <si>
    <t>Dowożenie uczniów do szkoły</t>
  </si>
  <si>
    <t>Licea ogólnokształcące</t>
  </si>
  <si>
    <t>Licea profilowane</t>
  </si>
  <si>
    <t>Szkoły zawodowe</t>
  </si>
  <si>
    <t>Szkoły zawodowe specjalne</t>
  </si>
  <si>
    <t>Centra kształcenia ustawicznego i praktycznego oraz ośrodki dokształcania zawodowego</t>
  </si>
  <si>
    <t>Dokształcenia i doskonalenia nauczycieli</t>
  </si>
  <si>
    <t>SZKOLNICTWO WYŻSZE</t>
  </si>
  <si>
    <t>OCHRONA ZDROWIA</t>
  </si>
  <si>
    <t>Lecznictwo ambulatoryjne</t>
  </si>
  <si>
    <t>Przeciwdziałanie alkoholizmowi</t>
  </si>
  <si>
    <t>Składki na ubezpieczenia zdrowotne oraz świadczenia dla osób nieobjętych obowiązkiem ubezpieczenia zdrowotnego</t>
  </si>
  <si>
    <t>b) wydatki majątkowe (par. 6300)</t>
  </si>
  <si>
    <t>POMOC SPOŁECZNA</t>
  </si>
  <si>
    <t>Placówki opiekuńczo-wychowawcze</t>
  </si>
  <si>
    <t>Domy pomocy społecznej</t>
  </si>
  <si>
    <t>w tym: dotacja (par. 2580)</t>
  </si>
  <si>
    <t>Ośrodki wsparcia</t>
  </si>
  <si>
    <t>Rodziny zastępcze</t>
  </si>
  <si>
    <t>Składki na ubezpieczenia zdrowotne opłacane za osoby pobierające niektóre świadczenia z pomocy społecznej oraz niektóre świadczenia rodzinne</t>
  </si>
  <si>
    <t>Świadczenia rodzinne oraz składki na ubezpieczenia emerytalne i rentowe z ubezpieczenia społecznego</t>
  </si>
  <si>
    <t>Zasiłki i pomoc w naturze oraz składki na ubezpieczenia społeczne</t>
  </si>
  <si>
    <t>Ośrodki pomocy społecznej</t>
  </si>
  <si>
    <t>Dodatki mieszkaniowe</t>
  </si>
  <si>
    <t>Ośrodki adopcyjno-opiekuńcze</t>
  </si>
  <si>
    <t>Specjalistyczne usługi opiekuńcze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</si>
  <si>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</si>
  <si>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</si>
  <si>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</si>
  <si>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</si>
  <si>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w tym: dotacja (par. 2320)</t>
  </si>
  <si>
    <t>EDUKACYJNA OPIEKA WYCHOWAWCZA</t>
  </si>
  <si>
    <t>Poradnie psychologiczno-pedagogiczne, w tym poradnie specjalistyczne</t>
  </si>
  <si>
    <t>w tym: dotacja podmiotowa (par. 2510)</t>
  </si>
  <si>
    <t>Placówki wychowania pozaszkolnego</t>
  </si>
  <si>
    <t>w tym: dotacja podmiotowa (par. 2540)</t>
  </si>
  <si>
    <t>Internaty i bursy szkolne</t>
  </si>
  <si>
    <t>Ośrodki rewalidacyjno-wychowawcze</t>
  </si>
  <si>
    <t>Dokształcanie i doskonalenie nauczycieli</t>
  </si>
  <si>
    <t>GOSPODARKA KOMUNALNA I OCHRONA ŚRODOWISKA</t>
  </si>
  <si>
    <t>Oczyszczanie miast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</si>
  <si>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</si>
  <si>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</si>
  <si>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</si>
  <si>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</si>
  <si>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w tym: dotacja (par. 2480)</t>
  </si>
  <si>
    <t>Biblioteki</t>
  </si>
  <si>
    <t>Muzea</t>
  </si>
  <si>
    <t>Ochrona i konserwacja zabytków</t>
  </si>
  <si>
    <t>KULTURA FIZYCZNA I SPORT</t>
  </si>
  <si>
    <t>Instytucje kultury fizycznej</t>
  </si>
  <si>
    <t>w tym: dotacja (par. 2650)</t>
  </si>
  <si>
    <t>Zadania w zakresie kultury fizycznej i sportu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</si>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</sst>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_ ;\-#,##0\ "/>
    <numFmt numFmtId="168" formatCode="_-* #,##0.00\ _z_ł_-;\-* #,##0.00\ _z_ł_-;_-* \-??\ _z_ł_-;_-@_-"/>
  </numFmts>
  <fonts count="9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top"/>
    </xf>
    <xf numFmtId="164" fontId="2" fillId="0" borderId="0" xfId="0" applyFont="1" applyFill="1" applyAlignment="1">
      <alignment wrapText="1"/>
    </xf>
    <xf numFmtId="164" fontId="3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center" wrapText="1"/>
    </xf>
    <xf numFmtId="164" fontId="5" fillId="0" borderId="1" xfId="0" applyFont="1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right" vertical="top"/>
    </xf>
    <xf numFmtId="164" fontId="6" fillId="0" borderId="2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right" vertical="top"/>
    </xf>
    <xf numFmtId="164" fontId="6" fillId="0" borderId="3" xfId="0" applyFont="1" applyFill="1" applyBorder="1" applyAlignment="1">
      <alignment horizontal="center"/>
    </xf>
    <xf numFmtId="164" fontId="7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right" vertical="top"/>
    </xf>
    <xf numFmtId="166" fontId="7" fillId="0" borderId="0" xfId="0" applyNumberFormat="1" applyFont="1" applyFill="1" applyBorder="1" applyAlignment="1">
      <alignment horizontal="right" vertical="top"/>
    </xf>
    <xf numFmtId="164" fontId="6" fillId="0" borderId="4" xfId="0" applyFont="1" applyFill="1" applyBorder="1" applyAlignment="1">
      <alignment horizontal="right" vertical="top"/>
    </xf>
    <xf numFmtId="165" fontId="6" fillId="0" borderId="5" xfId="0" applyNumberFormat="1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right" vertical="top"/>
    </xf>
    <xf numFmtId="166" fontId="8" fillId="0" borderId="1" xfId="0" applyNumberFormat="1" applyFont="1" applyFill="1" applyBorder="1" applyAlignment="1">
      <alignment horizontal="right" vertical="top"/>
    </xf>
    <xf numFmtId="164" fontId="7" fillId="0" borderId="4" xfId="0" applyFont="1" applyFill="1" applyBorder="1" applyAlignment="1">
      <alignment horizontal="right" vertical="top"/>
    </xf>
    <xf numFmtId="164" fontId="6" fillId="0" borderId="6" xfId="0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right" vertical="top"/>
    </xf>
    <xf numFmtId="164" fontId="6" fillId="0" borderId="4" xfId="0" applyFont="1" applyFill="1" applyBorder="1" applyAlignment="1">
      <alignment vertical="top"/>
    </xf>
    <xf numFmtId="165" fontId="6" fillId="0" borderId="6" xfId="0" applyNumberFormat="1" applyFont="1" applyFill="1" applyBorder="1" applyAlignment="1">
      <alignment horizontal="center"/>
    </xf>
    <xf numFmtId="164" fontId="8" fillId="0" borderId="6" xfId="0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right" vertical="top"/>
    </xf>
    <xf numFmtId="165" fontId="6" fillId="0" borderId="4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right" vertical="top"/>
    </xf>
    <xf numFmtId="166" fontId="6" fillId="0" borderId="2" xfId="0" applyNumberFormat="1" applyFont="1" applyFill="1" applyBorder="1" applyAlignment="1">
      <alignment horizontal="right" vertical="top"/>
    </xf>
    <xf numFmtId="164" fontId="7" fillId="0" borderId="3" xfId="0" applyFont="1" applyFill="1" applyBorder="1" applyAlignment="1">
      <alignment vertical="top"/>
    </xf>
    <xf numFmtId="164" fontId="7" fillId="0" borderId="3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right" vertical="top"/>
    </xf>
    <xf numFmtId="164" fontId="6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164" fontId="6" fillId="0" borderId="4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vertical="top"/>
    </xf>
    <xf numFmtId="164" fontId="6" fillId="0" borderId="7" xfId="0" applyFont="1" applyFill="1" applyBorder="1" applyAlignment="1">
      <alignment horizontal="center"/>
    </xf>
    <xf numFmtId="164" fontId="6" fillId="0" borderId="7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right" vertical="top"/>
    </xf>
    <xf numFmtId="166" fontId="6" fillId="0" borderId="7" xfId="0" applyNumberFormat="1" applyFont="1" applyFill="1" applyBorder="1" applyAlignment="1">
      <alignment horizontal="right" vertical="top"/>
    </xf>
    <xf numFmtId="164" fontId="7" fillId="0" borderId="8" xfId="0" applyFont="1" applyFill="1" applyBorder="1" applyAlignment="1">
      <alignment vertical="top"/>
    </xf>
    <xf numFmtId="164" fontId="7" fillId="0" borderId="9" xfId="0" applyFont="1" applyFill="1" applyBorder="1" applyAlignment="1">
      <alignment horizontal="center" vertical="center" wrapText="1"/>
    </xf>
    <xf numFmtId="164" fontId="6" fillId="0" borderId="10" xfId="0" applyFont="1" applyFill="1" applyBorder="1" applyAlignment="1">
      <alignment vertical="top"/>
    </xf>
    <xf numFmtId="164" fontId="8" fillId="0" borderId="1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right" vertical="top"/>
    </xf>
    <xf numFmtId="164" fontId="6" fillId="0" borderId="12" xfId="0" applyFont="1" applyFill="1" applyBorder="1" applyAlignment="1">
      <alignment horizontal="center" vertical="center" wrapText="1"/>
    </xf>
    <xf numFmtId="164" fontId="8" fillId="0" borderId="12" xfId="0" applyFont="1" applyFill="1" applyBorder="1" applyAlignment="1">
      <alignment horizontal="center" vertical="center" wrapText="1"/>
    </xf>
    <xf numFmtId="164" fontId="6" fillId="0" borderId="13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/>
    </xf>
    <xf numFmtId="164" fontId="6" fillId="0" borderId="4" xfId="0" applyFont="1" applyFill="1" applyBorder="1" applyAlignment="1">
      <alignment horizontal="center" vertical="top"/>
    </xf>
    <xf numFmtId="164" fontId="6" fillId="0" borderId="2" xfId="0" applyFont="1" applyFill="1" applyBorder="1" applyAlignment="1">
      <alignment horizontal="center" vertical="top"/>
    </xf>
    <xf numFmtId="164" fontId="6" fillId="0" borderId="2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top"/>
    </xf>
    <xf numFmtId="164" fontId="6" fillId="0" borderId="5" xfId="0" applyFont="1" applyFill="1" applyBorder="1" applyAlignment="1">
      <alignment horizontal="center" vertical="top"/>
    </xf>
    <xf numFmtId="164" fontId="6" fillId="0" borderId="6" xfId="0" applyFont="1" applyFill="1" applyBorder="1" applyAlignment="1">
      <alignment horizontal="center" vertical="top"/>
    </xf>
    <xf numFmtId="164" fontId="6" fillId="0" borderId="14" xfId="0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 wrapText="1"/>
    </xf>
    <xf numFmtId="164" fontId="7" fillId="0" borderId="9" xfId="0" applyFont="1" applyFill="1" applyBorder="1" applyAlignment="1">
      <alignment horizontal="center" vertical="top"/>
    </xf>
    <xf numFmtId="164" fontId="7" fillId="0" borderId="15" xfId="0" applyFont="1" applyFill="1" applyBorder="1" applyAlignment="1">
      <alignment horizontal="center" vertical="center" wrapText="1"/>
    </xf>
    <xf numFmtId="164" fontId="6" fillId="0" borderId="11" xfId="0" applyFont="1" applyFill="1" applyBorder="1" applyAlignment="1">
      <alignment horizontal="center" vertical="top"/>
    </xf>
    <xf numFmtId="164" fontId="8" fillId="0" borderId="16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right" vertical="top" wrapText="1"/>
    </xf>
    <xf numFmtId="164" fontId="6" fillId="0" borderId="17" xfId="0" applyFont="1" applyFill="1" applyBorder="1" applyAlignment="1">
      <alignment horizontal="center" vertical="top"/>
    </xf>
    <xf numFmtId="164" fontId="6" fillId="0" borderId="18" xfId="0" applyFont="1" applyFill="1" applyBorder="1" applyAlignment="1">
      <alignment horizontal="center" vertical="center" wrapText="1"/>
    </xf>
    <xf numFmtId="164" fontId="6" fillId="0" borderId="19" xfId="0" applyFont="1" applyFill="1" applyBorder="1" applyAlignment="1">
      <alignment horizontal="center" vertical="center" wrapText="1"/>
    </xf>
    <xf numFmtId="164" fontId="6" fillId="0" borderId="13" xfId="0" applyFont="1" applyFill="1" applyBorder="1" applyAlignment="1">
      <alignment horizontal="center" vertical="top"/>
    </xf>
    <xf numFmtId="164" fontId="6" fillId="0" borderId="12" xfId="0" applyFont="1" applyFill="1" applyBorder="1" applyAlignment="1">
      <alignment horizontal="center" vertical="top"/>
    </xf>
    <xf numFmtId="164" fontId="8" fillId="0" borderId="19" xfId="0" applyFont="1" applyFill="1" applyBorder="1" applyAlignment="1">
      <alignment horizontal="center" vertical="center" wrapText="1"/>
    </xf>
    <xf numFmtId="164" fontId="6" fillId="0" borderId="20" xfId="0" applyFont="1" applyFill="1" applyBorder="1" applyAlignment="1">
      <alignment horizontal="center" vertical="center" wrapText="1"/>
    </xf>
    <xf numFmtId="164" fontId="8" fillId="0" borderId="20" xfId="0" applyFont="1" applyFill="1" applyBorder="1" applyAlignment="1">
      <alignment horizontal="center" vertical="center" wrapText="1"/>
    </xf>
    <xf numFmtId="164" fontId="6" fillId="0" borderId="21" xfId="0" applyFont="1" applyFill="1" applyBorder="1" applyAlignment="1">
      <alignment horizontal="center" vertical="center" wrapText="1"/>
    </xf>
    <xf numFmtId="164" fontId="6" fillId="0" borderId="14" xfId="0" applyFont="1" applyFill="1" applyBorder="1" applyAlignment="1">
      <alignment horizontal="center" vertical="top"/>
    </xf>
    <xf numFmtId="164" fontId="6" fillId="0" borderId="22" xfId="0" applyFont="1" applyFill="1" applyBorder="1" applyAlignment="1">
      <alignment horizontal="center" vertical="top"/>
    </xf>
    <xf numFmtId="166" fontId="6" fillId="0" borderId="6" xfId="0" applyNumberFormat="1" applyFont="1" applyFill="1" applyBorder="1" applyAlignment="1">
      <alignment horizontal="right" vertical="top" wrapText="1"/>
    </xf>
    <xf numFmtId="166" fontId="6" fillId="0" borderId="5" xfId="0" applyNumberFormat="1" applyFont="1" applyFill="1" applyBorder="1" applyAlignment="1">
      <alignment horizontal="right" vertical="top" wrapText="1"/>
    </xf>
    <xf numFmtId="167" fontId="8" fillId="0" borderId="6" xfId="0" applyNumberFormat="1" applyFont="1" applyFill="1" applyBorder="1" applyAlignment="1">
      <alignment horizontal="right" vertical="top"/>
    </xf>
    <xf numFmtId="168" fontId="6" fillId="0" borderId="4" xfId="15" applyFont="1" applyFill="1" applyBorder="1" applyAlignment="1" applyProtection="1">
      <alignment horizontal="right" vertical="top"/>
      <protection/>
    </xf>
    <xf numFmtId="164" fontId="2" fillId="0" borderId="0" xfId="0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right" vertical="top"/>
    </xf>
    <xf numFmtId="166" fontId="6" fillId="0" borderId="10" xfId="0" applyNumberFormat="1" applyFont="1" applyFill="1" applyBorder="1" applyAlignment="1">
      <alignment horizontal="right" vertical="top"/>
    </xf>
    <xf numFmtId="166" fontId="8" fillId="0" borderId="20" xfId="0" applyNumberFormat="1" applyFont="1" applyFill="1" applyBorder="1" applyAlignment="1">
      <alignment horizontal="right" vertical="top"/>
    </xf>
    <xf numFmtId="166" fontId="6" fillId="0" borderId="20" xfId="0" applyNumberFormat="1" applyFont="1" applyFill="1" applyBorder="1" applyAlignment="1">
      <alignment horizontal="right" vertical="top"/>
    </xf>
    <xf numFmtId="164" fontId="6" fillId="0" borderId="0" xfId="0" applyFont="1" applyFill="1" applyBorder="1" applyAlignment="1">
      <alignment horizontal="center" vertical="top"/>
    </xf>
    <xf numFmtId="164" fontId="6" fillId="0" borderId="10" xfId="0" applyFont="1" applyFill="1" applyBorder="1" applyAlignment="1">
      <alignment horizontal="center" vertical="top"/>
    </xf>
    <xf numFmtId="166" fontId="6" fillId="0" borderId="12" xfId="0" applyNumberFormat="1" applyFont="1" applyFill="1" applyBorder="1" applyAlignment="1">
      <alignment horizontal="right" vertical="top"/>
    </xf>
    <xf numFmtId="164" fontId="6" fillId="0" borderId="21" xfId="0" applyFont="1" applyFill="1" applyBorder="1" applyAlignment="1">
      <alignment horizontal="center" vertical="top"/>
    </xf>
    <xf numFmtId="166" fontId="6" fillId="0" borderId="17" xfId="0" applyNumberFormat="1" applyFont="1" applyFill="1" applyBorder="1" applyAlignment="1">
      <alignment horizontal="right" vertical="top"/>
    </xf>
    <xf numFmtId="164" fontId="6" fillId="0" borderId="20" xfId="0" applyFont="1" applyFill="1" applyBorder="1" applyAlignment="1">
      <alignment horizontal="center" vertical="top"/>
    </xf>
    <xf numFmtId="164" fontId="6" fillId="0" borderId="23" xfId="0" applyFont="1" applyFill="1" applyBorder="1" applyAlignment="1">
      <alignment horizontal="center" vertical="top"/>
    </xf>
    <xf numFmtId="164" fontId="6" fillId="0" borderId="17" xfId="0" applyFont="1" applyFill="1" applyBorder="1" applyAlignment="1">
      <alignment horizontal="center" vertical="center" wrapText="1"/>
    </xf>
    <xf numFmtId="164" fontId="6" fillId="0" borderId="24" xfId="0" applyFont="1" applyFill="1" applyBorder="1" applyAlignment="1">
      <alignment vertical="top"/>
    </xf>
    <xf numFmtId="164" fontId="6" fillId="0" borderId="7" xfId="0" applyFont="1" applyFill="1" applyBorder="1" applyAlignment="1">
      <alignment horizontal="center" vertical="top"/>
    </xf>
    <xf numFmtId="164" fontId="6" fillId="0" borderId="25" xfId="0" applyFont="1" applyFill="1" applyBorder="1" applyAlignment="1">
      <alignment horizontal="center" vertical="center" wrapText="1"/>
    </xf>
    <xf numFmtId="164" fontId="6" fillId="0" borderId="22" xfId="0" applyFont="1" applyFill="1" applyBorder="1" applyAlignment="1">
      <alignment horizontal="center" vertical="center" wrapText="1"/>
    </xf>
    <xf numFmtId="164" fontId="8" fillId="0" borderId="18" xfId="0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view="pageBreakPreview" zoomScale="75" zoomScaleNormal="75" zoomScaleSheetLayoutView="75" workbookViewId="0" topLeftCell="A136">
      <selection activeCell="G155" sqref="G155"/>
    </sheetView>
  </sheetViews>
  <sheetFormatPr defaultColWidth="9.00390625" defaultRowHeight="12.75"/>
  <cols>
    <col min="1" max="1" width="6.125" style="1" customWidth="1"/>
    <col min="2" max="2" width="9.125" style="1" customWidth="1"/>
    <col min="3" max="3" width="54.375" style="1" customWidth="1"/>
    <col min="4" max="4" width="20.125" style="1" customWidth="1"/>
    <col min="5" max="5" width="18.625" style="1" customWidth="1"/>
    <col min="6" max="6" width="15.375" style="1" customWidth="1"/>
    <col min="7" max="7" width="23.25390625" style="1" customWidth="1"/>
    <col min="8" max="16384" width="9.125" style="1" customWidth="1"/>
  </cols>
  <sheetData>
    <row r="1" spans="2:6" ht="48.75" customHeight="1">
      <c r="B1" s="2"/>
      <c r="C1" s="2"/>
      <c r="D1" s="3"/>
      <c r="E1" s="2"/>
      <c r="F1" s="4" t="s">
        <v>0</v>
      </c>
    </row>
    <row r="2" spans="2:6" ht="15">
      <c r="B2" s="2"/>
      <c r="C2" s="5" t="s">
        <v>1</v>
      </c>
      <c r="D2" s="5"/>
      <c r="E2" s="5"/>
      <c r="F2" s="4"/>
    </row>
    <row r="3" spans="2:6" ht="13.5">
      <c r="B3" s="2"/>
      <c r="C3" s="6"/>
      <c r="D3" s="6"/>
      <c r="E3" s="4"/>
      <c r="F3" s="4"/>
    </row>
    <row r="4" spans="1:6" ht="28.5" customHeight="1">
      <c r="A4" s="7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8" t="s">
        <v>7</v>
      </c>
    </row>
    <row r="5" spans="1:6" ht="12.75">
      <c r="A5" s="9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8" ht="12.75">
      <c r="A6" s="11" t="s">
        <v>8</v>
      </c>
      <c r="B6" s="12"/>
      <c r="C6" s="13" t="s">
        <v>9</v>
      </c>
      <c r="D6" s="14">
        <f>SUM(D7,D9,D11)</f>
        <v>46000</v>
      </c>
      <c r="E6" s="14">
        <f>SUM(E7,E9,E11)</f>
        <v>20000</v>
      </c>
      <c r="F6" s="14">
        <f>SUM(D6:E6)</f>
        <v>66000</v>
      </c>
      <c r="H6" s="15"/>
    </row>
    <row r="7" spans="1:7" ht="15.75" customHeight="1">
      <c r="A7" s="16"/>
      <c r="B7" s="17" t="s">
        <v>10</v>
      </c>
      <c r="C7" s="18" t="s">
        <v>11</v>
      </c>
      <c r="D7" s="19">
        <f>SUM(D8)</f>
        <v>0</v>
      </c>
      <c r="E7" s="19">
        <f>SUM(E8)</f>
        <v>20000</v>
      </c>
      <c r="F7" s="20">
        <f aca="true" t="shared" si="0" ref="F7:F74">SUM(D7:E7)</f>
        <v>20000</v>
      </c>
      <c r="G7" s="15"/>
    </row>
    <row r="8" spans="1:6" ht="13.5" customHeight="1">
      <c r="A8" s="21"/>
      <c r="B8" s="22"/>
      <c r="C8" s="23" t="s">
        <v>12</v>
      </c>
      <c r="D8" s="24" t="s">
        <v>13</v>
      </c>
      <c r="E8" s="24">
        <v>20000</v>
      </c>
      <c r="F8" s="24">
        <f t="shared" si="0"/>
        <v>20000</v>
      </c>
    </row>
    <row r="9" spans="1:6" ht="12.75">
      <c r="A9" s="25"/>
      <c r="B9" s="26" t="s">
        <v>14</v>
      </c>
      <c r="C9" s="27" t="s">
        <v>15</v>
      </c>
      <c r="D9" s="28">
        <f>SUM(D10)</f>
        <v>40000</v>
      </c>
      <c r="E9" s="28">
        <f>SUM(E10)</f>
        <v>0</v>
      </c>
      <c r="F9" s="28">
        <f t="shared" si="0"/>
        <v>40000</v>
      </c>
    </row>
    <row r="10" spans="1:6" ht="12.75">
      <c r="A10" s="25"/>
      <c r="B10" s="22"/>
      <c r="C10" s="23" t="s">
        <v>12</v>
      </c>
      <c r="D10" s="24">
        <v>40000</v>
      </c>
      <c r="E10" s="24" t="s">
        <v>13</v>
      </c>
      <c r="F10" s="24">
        <f t="shared" si="0"/>
        <v>40000</v>
      </c>
    </row>
    <row r="11" spans="1:6" ht="12.75">
      <c r="A11" s="25"/>
      <c r="B11" s="26" t="s">
        <v>16</v>
      </c>
      <c r="C11" s="27" t="s">
        <v>17</v>
      </c>
      <c r="D11" s="28">
        <f>SUM(D12)</f>
        <v>6000</v>
      </c>
      <c r="E11" s="28">
        <f>SUM(E12)</f>
        <v>0</v>
      </c>
      <c r="F11" s="28">
        <f t="shared" si="0"/>
        <v>6000</v>
      </c>
    </row>
    <row r="12" spans="1:11" ht="12.75">
      <c r="A12" s="25"/>
      <c r="B12" s="29"/>
      <c r="C12" s="23" t="s">
        <v>12</v>
      </c>
      <c r="D12" s="30">
        <v>6000</v>
      </c>
      <c r="E12" s="30" t="s">
        <v>13</v>
      </c>
      <c r="F12" s="30">
        <f t="shared" si="0"/>
        <v>6000</v>
      </c>
      <c r="K12" s="15"/>
    </row>
    <row r="13" spans="1:11" ht="12.75">
      <c r="A13" s="11" t="s">
        <v>18</v>
      </c>
      <c r="B13" s="12"/>
      <c r="C13" s="13" t="s">
        <v>19</v>
      </c>
      <c r="D13" s="14">
        <f>SUM(D14,D16)</f>
        <v>10000</v>
      </c>
      <c r="E13" s="14">
        <f>SUM(E14,E16)</f>
        <v>26500</v>
      </c>
      <c r="F13" s="14">
        <f>SUM(D13:E13)</f>
        <v>36500</v>
      </c>
      <c r="K13" s="15"/>
    </row>
    <row r="14" spans="1:11" ht="12.75">
      <c r="A14" s="25"/>
      <c r="B14" s="17" t="s">
        <v>20</v>
      </c>
      <c r="C14" s="18" t="s">
        <v>21</v>
      </c>
      <c r="D14" s="19">
        <f>SUM(D15)</f>
        <v>0</v>
      </c>
      <c r="E14" s="19">
        <f>SUM(E15)</f>
        <v>26500</v>
      </c>
      <c r="F14" s="20">
        <f>SUM(D14:E14)</f>
        <v>26500</v>
      </c>
      <c r="K14" s="15"/>
    </row>
    <row r="15" spans="1:11" ht="12.75">
      <c r="A15" s="25"/>
      <c r="B15" s="22"/>
      <c r="C15" s="23" t="s">
        <v>12</v>
      </c>
      <c r="D15" s="30" t="s">
        <v>13</v>
      </c>
      <c r="E15" s="30">
        <v>26500</v>
      </c>
      <c r="F15" s="24">
        <f>SUM(D15:E15)</f>
        <v>26500</v>
      </c>
      <c r="K15" s="15"/>
    </row>
    <row r="16" spans="1:11" ht="12.75">
      <c r="A16" s="25"/>
      <c r="B16" s="26" t="s">
        <v>22</v>
      </c>
      <c r="C16" s="18" t="s">
        <v>23</v>
      </c>
      <c r="D16" s="28">
        <f>SUM(D17)</f>
        <v>10000</v>
      </c>
      <c r="E16" s="28">
        <f>SUM(E17)</f>
        <v>0</v>
      </c>
      <c r="F16" s="28">
        <f>SUM(D16:E16)</f>
        <v>10000</v>
      </c>
      <c r="K16" s="15"/>
    </row>
    <row r="17" spans="1:11" ht="12.75">
      <c r="A17" s="25"/>
      <c r="B17" s="22"/>
      <c r="C17" s="23" t="s">
        <v>12</v>
      </c>
      <c r="D17" s="30">
        <v>10000</v>
      </c>
      <c r="E17" s="30" t="s">
        <v>13</v>
      </c>
      <c r="F17" s="31">
        <f>SUM(D17:E17)</f>
        <v>10000</v>
      </c>
      <c r="K17" s="15"/>
    </row>
    <row r="18" spans="1:11" ht="12.75">
      <c r="A18" s="32">
        <v>600</v>
      </c>
      <c r="B18" s="33"/>
      <c r="C18" s="13" t="s">
        <v>24</v>
      </c>
      <c r="D18" s="14">
        <f>SUM(D19,D22)</f>
        <v>1150000</v>
      </c>
      <c r="E18" s="14">
        <f>SUM(E19,E22)</f>
        <v>8741000</v>
      </c>
      <c r="F18" s="14">
        <f t="shared" si="0"/>
        <v>9891000</v>
      </c>
      <c r="K18" s="34"/>
    </row>
    <row r="19" spans="1:11" ht="12.75">
      <c r="A19" s="25"/>
      <c r="B19" s="35">
        <v>60015</v>
      </c>
      <c r="C19" s="36" t="s">
        <v>25</v>
      </c>
      <c r="D19" s="20">
        <f>SUM(D20,D21)</f>
        <v>0</v>
      </c>
      <c r="E19" s="20">
        <f>SUM(E20:E21)</f>
        <v>8741000</v>
      </c>
      <c r="F19" s="20">
        <f t="shared" si="0"/>
        <v>8741000</v>
      </c>
      <c r="K19" s="15"/>
    </row>
    <row r="20" spans="1:11" ht="12.75">
      <c r="A20" s="25"/>
      <c r="B20" s="37"/>
      <c r="C20" s="23" t="s">
        <v>12</v>
      </c>
      <c r="D20" s="24" t="s">
        <v>13</v>
      </c>
      <c r="E20" s="24">
        <v>1000000</v>
      </c>
      <c r="F20" s="24">
        <f t="shared" si="0"/>
        <v>1000000</v>
      </c>
      <c r="K20" s="34"/>
    </row>
    <row r="21" spans="1:11" ht="12.75">
      <c r="A21" s="25"/>
      <c r="B21" s="38"/>
      <c r="C21" s="39" t="s">
        <v>26</v>
      </c>
      <c r="D21" s="40" t="s">
        <v>13</v>
      </c>
      <c r="E21" s="40">
        <v>7741000</v>
      </c>
      <c r="F21" s="40">
        <f t="shared" si="0"/>
        <v>7741000</v>
      </c>
      <c r="K21" s="41"/>
    </row>
    <row r="22" spans="1:11" ht="12.75">
      <c r="A22" s="25"/>
      <c r="B22" s="22">
        <v>60016</v>
      </c>
      <c r="C22" s="27" t="s">
        <v>27</v>
      </c>
      <c r="D22" s="28">
        <f>SUM(D23)</f>
        <v>1150000</v>
      </c>
      <c r="E22" s="28">
        <f>SUM(E23)</f>
        <v>0</v>
      </c>
      <c r="F22" s="28">
        <f t="shared" si="0"/>
        <v>1150000</v>
      </c>
      <c r="K22" s="34"/>
    </row>
    <row r="23" spans="1:11" ht="12.75">
      <c r="A23" s="25"/>
      <c r="B23" s="37"/>
      <c r="C23" s="39" t="s">
        <v>12</v>
      </c>
      <c r="D23" s="30">
        <v>1150000</v>
      </c>
      <c r="E23" s="30" t="s">
        <v>13</v>
      </c>
      <c r="F23" s="30">
        <f t="shared" si="0"/>
        <v>1150000</v>
      </c>
      <c r="K23" s="41"/>
    </row>
    <row r="24" spans="1:11" ht="12.75">
      <c r="A24" s="32">
        <v>630</v>
      </c>
      <c r="B24" s="33"/>
      <c r="C24" s="13" t="s">
        <v>28</v>
      </c>
      <c r="D24" s="14">
        <f>SUM(D25)</f>
        <v>6000</v>
      </c>
      <c r="E24" s="14">
        <f>SUM(E25)</f>
        <v>0</v>
      </c>
      <c r="F24" s="14">
        <f t="shared" si="0"/>
        <v>6000</v>
      </c>
      <c r="K24" s="15"/>
    </row>
    <row r="25" spans="1:11" ht="12.75">
      <c r="A25" s="25"/>
      <c r="B25" s="35">
        <v>63003</v>
      </c>
      <c r="C25" s="36" t="s">
        <v>29</v>
      </c>
      <c r="D25" s="20">
        <f>SUM(D26)</f>
        <v>6000</v>
      </c>
      <c r="E25" s="20">
        <f>SUM(E26)</f>
        <v>0</v>
      </c>
      <c r="F25" s="20">
        <f t="shared" si="0"/>
        <v>6000</v>
      </c>
      <c r="K25" s="34"/>
    </row>
    <row r="26" spans="1:11" ht="12.75">
      <c r="A26" s="25"/>
      <c r="B26" s="37"/>
      <c r="C26" s="23" t="s">
        <v>12</v>
      </c>
      <c r="D26" s="24">
        <v>6000</v>
      </c>
      <c r="E26" s="24" t="s">
        <v>13</v>
      </c>
      <c r="F26" s="24">
        <f t="shared" si="0"/>
        <v>6000</v>
      </c>
      <c r="K26" s="41"/>
    </row>
    <row r="27" spans="1:11" ht="12.75">
      <c r="A27" s="25"/>
      <c r="B27" s="37"/>
      <c r="C27" s="42" t="s">
        <v>30</v>
      </c>
      <c r="D27" s="30">
        <v>6000</v>
      </c>
      <c r="E27" s="30" t="s">
        <v>13</v>
      </c>
      <c r="F27" s="30">
        <f t="shared" si="0"/>
        <v>6000</v>
      </c>
      <c r="K27" s="41"/>
    </row>
    <row r="28" spans="1:11" ht="12.75">
      <c r="A28" s="32">
        <v>700</v>
      </c>
      <c r="B28" s="33"/>
      <c r="C28" s="13" t="s">
        <v>31</v>
      </c>
      <c r="D28" s="14">
        <f>SUM(D29,D32)</f>
        <v>550000</v>
      </c>
      <c r="E28" s="14">
        <f>SUM(E29,E32)</f>
        <v>23000</v>
      </c>
      <c r="F28" s="14">
        <f t="shared" si="0"/>
        <v>573000</v>
      </c>
      <c r="K28" s="34"/>
    </row>
    <row r="29" spans="1:11" ht="12.75">
      <c r="A29" s="25"/>
      <c r="B29" s="35">
        <v>70005</v>
      </c>
      <c r="C29" s="36" t="s">
        <v>32</v>
      </c>
      <c r="D29" s="20">
        <f>SUM(D30,D31)</f>
        <v>530000</v>
      </c>
      <c r="E29" s="20">
        <f>SUM(E30,E31)</f>
        <v>23000</v>
      </c>
      <c r="F29" s="20">
        <f t="shared" si="0"/>
        <v>553000</v>
      </c>
      <c r="K29" s="41"/>
    </row>
    <row r="30" spans="1:11" ht="12.75">
      <c r="A30" s="25"/>
      <c r="B30" s="37"/>
      <c r="C30" s="23" t="s">
        <v>12</v>
      </c>
      <c r="D30" s="24">
        <v>80000</v>
      </c>
      <c r="E30" s="24">
        <v>23000</v>
      </c>
      <c r="F30" s="24">
        <f t="shared" si="0"/>
        <v>103000</v>
      </c>
      <c r="K30" s="15"/>
    </row>
    <row r="31" spans="1:11" ht="12.75">
      <c r="A31" s="25"/>
      <c r="B31" s="38"/>
      <c r="C31" s="39" t="s">
        <v>26</v>
      </c>
      <c r="D31" s="24">
        <v>450000</v>
      </c>
      <c r="E31" s="24" t="s">
        <v>13</v>
      </c>
      <c r="F31" s="24">
        <f t="shared" si="0"/>
        <v>450000</v>
      </c>
      <c r="K31" s="34"/>
    </row>
    <row r="32" spans="1:11" ht="12.75">
      <c r="A32" s="25"/>
      <c r="B32" s="22">
        <v>70095</v>
      </c>
      <c r="C32" s="27" t="s">
        <v>23</v>
      </c>
      <c r="D32" s="28">
        <f>SUM(D33)</f>
        <v>20000</v>
      </c>
      <c r="E32" s="28">
        <f>SUM(E33)</f>
        <v>0</v>
      </c>
      <c r="F32" s="28">
        <f t="shared" si="0"/>
        <v>20000</v>
      </c>
      <c r="K32" s="41"/>
    </row>
    <row r="33" spans="1:11" ht="12.75">
      <c r="A33" s="43"/>
      <c r="B33" s="44"/>
      <c r="C33" s="45" t="s">
        <v>12</v>
      </c>
      <c r="D33" s="46">
        <v>20000</v>
      </c>
      <c r="E33" s="47" t="s">
        <v>13</v>
      </c>
      <c r="F33" s="47">
        <f t="shared" si="0"/>
        <v>20000</v>
      </c>
      <c r="K33" s="41"/>
    </row>
    <row r="34" spans="1:11" ht="12.75">
      <c r="A34" s="48">
        <v>710</v>
      </c>
      <c r="B34" s="33"/>
      <c r="C34" s="49" t="s">
        <v>33</v>
      </c>
      <c r="D34" s="14">
        <f>SUM(D35,D37,D39,D42)</f>
        <v>162000</v>
      </c>
      <c r="E34" s="14">
        <f>SUM(E35,E37,E39,E42)</f>
        <v>425100</v>
      </c>
      <c r="F34" s="14">
        <f t="shared" si="0"/>
        <v>587100</v>
      </c>
      <c r="K34" s="15"/>
    </row>
    <row r="35" spans="1:11" ht="12.75">
      <c r="A35" s="50"/>
      <c r="B35" s="35">
        <v>71004</v>
      </c>
      <c r="C35" s="51" t="s">
        <v>34</v>
      </c>
      <c r="D35" s="52">
        <f>SUM(D36)</f>
        <v>150000</v>
      </c>
      <c r="E35" s="52">
        <f>SUM(E36)</f>
        <v>0</v>
      </c>
      <c r="F35" s="52">
        <f t="shared" si="0"/>
        <v>150000</v>
      </c>
      <c r="K35" s="34"/>
    </row>
    <row r="36" spans="1:11" ht="12.75">
      <c r="A36" s="50"/>
      <c r="B36" s="22"/>
      <c r="C36" s="53" t="s">
        <v>12</v>
      </c>
      <c r="D36" s="24">
        <v>150000</v>
      </c>
      <c r="E36" s="24" t="s">
        <v>13</v>
      </c>
      <c r="F36" s="24">
        <f t="shared" si="0"/>
        <v>150000</v>
      </c>
      <c r="K36" s="41"/>
    </row>
    <row r="37" spans="1:11" ht="12.75">
      <c r="A37" s="50"/>
      <c r="B37" s="22">
        <v>71013</v>
      </c>
      <c r="C37" s="54" t="s">
        <v>35</v>
      </c>
      <c r="D37" s="28">
        <f>SUM(D38)</f>
        <v>0</v>
      </c>
      <c r="E37" s="28">
        <f>SUM(E38)</f>
        <v>175000</v>
      </c>
      <c r="F37" s="28">
        <f t="shared" si="0"/>
        <v>175000</v>
      </c>
      <c r="K37" s="41"/>
    </row>
    <row r="38" spans="1:11" ht="12.75">
      <c r="A38" s="50"/>
      <c r="B38" s="22"/>
      <c r="C38" s="53" t="s">
        <v>12</v>
      </c>
      <c r="D38" s="24" t="s">
        <v>13</v>
      </c>
      <c r="E38" s="24">
        <v>175000</v>
      </c>
      <c r="F38" s="24">
        <f t="shared" si="0"/>
        <v>175000</v>
      </c>
      <c r="K38" s="34"/>
    </row>
    <row r="39" spans="1:11" ht="12.75">
      <c r="A39" s="50"/>
      <c r="B39" s="22">
        <v>71015</v>
      </c>
      <c r="C39" s="54" t="s">
        <v>36</v>
      </c>
      <c r="D39" s="28">
        <f>SUM(D40)</f>
        <v>0</v>
      </c>
      <c r="E39" s="28">
        <f>SUM(E40)</f>
        <v>250100</v>
      </c>
      <c r="F39" s="28">
        <f t="shared" si="0"/>
        <v>250100</v>
      </c>
      <c r="K39" s="41"/>
    </row>
    <row r="40" spans="1:11" ht="12.75">
      <c r="A40" s="50"/>
      <c r="B40" s="37"/>
      <c r="C40" s="23" t="s">
        <v>12</v>
      </c>
      <c r="D40" s="24" t="s">
        <v>13</v>
      </c>
      <c r="E40" s="24">
        <v>250100</v>
      </c>
      <c r="F40" s="24">
        <f t="shared" si="0"/>
        <v>250100</v>
      </c>
      <c r="K40" s="15"/>
    </row>
    <row r="41" spans="1:11" ht="12.75">
      <c r="A41" s="50"/>
      <c r="B41" s="37"/>
      <c r="C41" s="23" t="s">
        <v>37</v>
      </c>
      <c r="D41" s="24" t="s">
        <v>13</v>
      </c>
      <c r="E41" s="24">
        <v>202994</v>
      </c>
      <c r="F41" s="24">
        <f t="shared" si="0"/>
        <v>202994</v>
      </c>
      <c r="K41" s="41"/>
    </row>
    <row r="42" spans="1:11" ht="12.75">
      <c r="A42" s="50"/>
      <c r="B42" s="22">
        <v>71035</v>
      </c>
      <c r="C42" s="54" t="s">
        <v>38</v>
      </c>
      <c r="D42" s="28">
        <f>SUM(D43)</f>
        <v>12000</v>
      </c>
      <c r="E42" s="28">
        <f>SUM(E43)</f>
        <v>0</v>
      </c>
      <c r="F42" s="28">
        <f t="shared" si="0"/>
        <v>12000</v>
      </c>
      <c r="K42" s="34"/>
    </row>
    <row r="43" spans="1:11" ht="12.75">
      <c r="A43" s="50"/>
      <c r="B43" s="37"/>
      <c r="C43" s="53" t="s">
        <v>12</v>
      </c>
      <c r="D43" s="30">
        <v>12000</v>
      </c>
      <c r="E43" s="30" t="s">
        <v>13</v>
      </c>
      <c r="F43" s="30">
        <f t="shared" si="0"/>
        <v>12000</v>
      </c>
      <c r="K43" s="41"/>
    </row>
    <row r="44" spans="1:11" ht="12.75">
      <c r="A44" s="48">
        <v>750</v>
      </c>
      <c r="B44" s="33"/>
      <c r="C44" s="49" t="s">
        <v>39</v>
      </c>
      <c r="D44" s="14">
        <f>SUM(D45,D48,D51,D53,D57)</f>
        <v>11240360</v>
      </c>
      <c r="E44" s="14">
        <f>SUM(E45,E48,E51,E53,E57)</f>
        <v>420042</v>
      </c>
      <c r="F44" s="14">
        <f t="shared" si="0"/>
        <v>11660402</v>
      </c>
      <c r="K44" s="34"/>
    </row>
    <row r="45" spans="1:11" ht="12.75">
      <c r="A45" s="25"/>
      <c r="B45" s="35">
        <v>75011</v>
      </c>
      <c r="C45" s="36" t="s">
        <v>40</v>
      </c>
      <c r="D45" s="20">
        <f>SUM(D46)</f>
        <v>261784</v>
      </c>
      <c r="E45" s="20">
        <f>SUM(E46)</f>
        <v>106407</v>
      </c>
      <c r="F45" s="20">
        <f t="shared" si="0"/>
        <v>368191</v>
      </c>
      <c r="K45" s="41"/>
    </row>
    <row r="46" spans="1:11" ht="12.75">
      <c r="A46" s="25"/>
      <c r="B46" s="37"/>
      <c r="C46" s="23" t="s">
        <v>12</v>
      </c>
      <c r="D46" s="24">
        <v>261784</v>
      </c>
      <c r="E46" s="24">
        <v>106407</v>
      </c>
      <c r="F46" s="24">
        <f t="shared" si="0"/>
        <v>368191</v>
      </c>
      <c r="K46" s="41"/>
    </row>
    <row r="47" spans="1:11" ht="12.75">
      <c r="A47" s="25"/>
      <c r="B47" s="38"/>
      <c r="C47" s="39" t="s">
        <v>37</v>
      </c>
      <c r="D47" s="24">
        <v>261784</v>
      </c>
      <c r="E47" s="40">
        <v>106407</v>
      </c>
      <c r="F47" s="40">
        <f t="shared" si="0"/>
        <v>368191</v>
      </c>
      <c r="K47" s="34"/>
    </row>
    <row r="48" spans="1:11" ht="12.75">
      <c r="A48" s="25"/>
      <c r="B48" s="22">
        <v>75020</v>
      </c>
      <c r="C48" s="27" t="s">
        <v>41</v>
      </c>
      <c r="D48" s="28">
        <f>SUM(D49)</f>
        <v>0</v>
      </c>
      <c r="E48" s="28">
        <f>SUM(E49)</f>
        <v>313635</v>
      </c>
      <c r="F48" s="28">
        <f t="shared" si="0"/>
        <v>313635</v>
      </c>
      <c r="K48" s="34"/>
    </row>
    <row r="49" spans="1:11" ht="12.75">
      <c r="A49" s="25"/>
      <c r="B49" s="37"/>
      <c r="C49" s="23" t="s">
        <v>12</v>
      </c>
      <c r="D49" s="24" t="s">
        <v>13</v>
      </c>
      <c r="E49" s="24">
        <v>313635</v>
      </c>
      <c r="F49" s="24">
        <f t="shared" si="0"/>
        <v>313635</v>
      </c>
      <c r="K49" s="41"/>
    </row>
    <row r="50" spans="1:11" ht="12.75">
      <c r="A50" s="25"/>
      <c r="B50" s="38"/>
      <c r="C50" s="39" t="s">
        <v>37</v>
      </c>
      <c r="D50" s="40" t="s">
        <v>13</v>
      </c>
      <c r="E50" s="40">
        <v>313635</v>
      </c>
      <c r="F50" s="40">
        <f t="shared" si="0"/>
        <v>313635</v>
      </c>
      <c r="K50" s="15"/>
    </row>
    <row r="51" spans="1:11" ht="12.75">
      <c r="A51" s="25"/>
      <c r="B51" s="22">
        <v>75022</v>
      </c>
      <c r="C51" s="27" t="s">
        <v>42</v>
      </c>
      <c r="D51" s="28">
        <f>SUM(D52)</f>
        <v>450000</v>
      </c>
      <c r="E51" s="28">
        <f>SUM(E52)</f>
        <v>0</v>
      </c>
      <c r="F51" s="28">
        <f t="shared" si="0"/>
        <v>450000</v>
      </c>
      <c r="K51" s="34"/>
    </row>
    <row r="52" spans="1:11" ht="12.75">
      <c r="A52" s="25"/>
      <c r="B52" s="22"/>
      <c r="C52" s="53" t="s">
        <v>12</v>
      </c>
      <c r="D52" s="24">
        <v>450000</v>
      </c>
      <c r="E52" s="24" t="s">
        <v>13</v>
      </c>
      <c r="F52" s="24">
        <f t="shared" si="0"/>
        <v>450000</v>
      </c>
      <c r="K52" s="41"/>
    </row>
    <row r="53" spans="1:11" ht="12.75">
      <c r="A53" s="25"/>
      <c r="B53" s="22">
        <v>75023</v>
      </c>
      <c r="C53" s="27" t="s">
        <v>43</v>
      </c>
      <c r="D53" s="28">
        <f>SUM(D54,D56)</f>
        <v>10478576</v>
      </c>
      <c r="E53" s="28">
        <f>SUM(E54,E56)</f>
        <v>0</v>
      </c>
      <c r="F53" s="28">
        <f t="shared" si="0"/>
        <v>10478576</v>
      </c>
      <c r="K53" s="41"/>
    </row>
    <row r="54" spans="1:11" ht="12.75">
      <c r="A54" s="25"/>
      <c r="B54" s="37"/>
      <c r="C54" s="23" t="s">
        <v>12</v>
      </c>
      <c r="D54" s="24">
        <v>10248576</v>
      </c>
      <c r="E54" s="24" t="s">
        <v>13</v>
      </c>
      <c r="F54" s="24">
        <f t="shared" si="0"/>
        <v>10248576</v>
      </c>
      <c r="K54" s="34"/>
    </row>
    <row r="55" spans="1:11" ht="12.75">
      <c r="A55" s="25"/>
      <c r="B55" s="37"/>
      <c r="C55" s="23" t="s">
        <v>37</v>
      </c>
      <c r="D55" s="24">
        <v>8115774</v>
      </c>
      <c r="E55" s="24" t="s">
        <v>13</v>
      </c>
      <c r="F55" s="24">
        <f t="shared" si="0"/>
        <v>8115774</v>
      </c>
      <c r="K55" s="41"/>
    </row>
    <row r="56" spans="1:11" ht="12.75">
      <c r="A56" s="25"/>
      <c r="B56" s="38"/>
      <c r="C56" s="55" t="s">
        <v>26</v>
      </c>
      <c r="D56" s="40">
        <v>230000</v>
      </c>
      <c r="E56" s="40" t="s">
        <v>13</v>
      </c>
      <c r="F56" s="40">
        <f t="shared" si="0"/>
        <v>230000</v>
      </c>
      <c r="K56" s="41"/>
    </row>
    <row r="57" spans="1:11" ht="12.75">
      <c r="A57" s="25"/>
      <c r="B57" s="22">
        <v>75095</v>
      </c>
      <c r="C57" s="27" t="s">
        <v>23</v>
      </c>
      <c r="D57" s="28">
        <f>SUM(D58)</f>
        <v>50000</v>
      </c>
      <c r="E57" s="28">
        <f>SUM(E58)</f>
        <v>0</v>
      </c>
      <c r="F57" s="28">
        <f t="shared" si="0"/>
        <v>50000</v>
      </c>
      <c r="K57" s="34"/>
    </row>
    <row r="58" spans="1:11" ht="12.75">
      <c r="A58" s="25"/>
      <c r="B58" s="37"/>
      <c r="C58" s="55" t="s">
        <v>12</v>
      </c>
      <c r="D58" s="30">
        <v>50000</v>
      </c>
      <c r="E58" s="30" t="s">
        <v>13</v>
      </c>
      <c r="F58" s="30">
        <f t="shared" si="0"/>
        <v>50000</v>
      </c>
      <c r="K58" s="41"/>
    </row>
    <row r="59" spans="1:11" ht="23.25">
      <c r="A59" s="32">
        <v>751</v>
      </c>
      <c r="B59" s="33"/>
      <c r="C59" s="13" t="s">
        <v>44</v>
      </c>
      <c r="D59" s="14">
        <f>SUM(D60)</f>
        <v>7995</v>
      </c>
      <c r="E59" s="14">
        <f>SUM(E60)</f>
        <v>0</v>
      </c>
      <c r="F59" s="14">
        <f t="shared" si="0"/>
        <v>7995</v>
      </c>
      <c r="K59" s="34"/>
    </row>
    <row r="60" spans="1:11" ht="24.75" customHeight="1">
      <c r="A60" s="25"/>
      <c r="B60" s="56">
        <v>75101</v>
      </c>
      <c r="C60" s="36" t="s">
        <v>45</v>
      </c>
      <c r="D60" s="20">
        <f>SUM(D61)</f>
        <v>7995</v>
      </c>
      <c r="E60" s="20">
        <f>SUM(E61)</f>
        <v>0</v>
      </c>
      <c r="F60" s="20">
        <f t="shared" si="0"/>
        <v>7995</v>
      </c>
      <c r="K60" s="41"/>
    </row>
    <row r="61" spans="1:11" ht="12.75">
      <c r="A61" s="25"/>
      <c r="B61" s="57"/>
      <c r="C61" s="23" t="s">
        <v>12</v>
      </c>
      <c r="D61" s="24">
        <v>7995</v>
      </c>
      <c r="E61" s="24" t="s">
        <v>13</v>
      </c>
      <c r="F61" s="24">
        <f t="shared" si="0"/>
        <v>7995</v>
      </c>
      <c r="K61" s="41"/>
    </row>
    <row r="62" spans="1:11" ht="12.75">
      <c r="A62" s="43"/>
      <c r="B62" s="58"/>
      <c r="C62" s="59" t="s">
        <v>37</v>
      </c>
      <c r="D62" s="31">
        <v>7995</v>
      </c>
      <c r="E62" s="31" t="s">
        <v>13</v>
      </c>
      <c r="F62" s="31">
        <f t="shared" si="0"/>
        <v>7995</v>
      </c>
      <c r="K62" s="41"/>
    </row>
    <row r="63" spans="1:11" ht="12.75">
      <c r="A63" s="32">
        <v>754</v>
      </c>
      <c r="B63" s="60"/>
      <c r="C63" s="13" t="s">
        <v>46</v>
      </c>
      <c r="D63" s="14">
        <f>SUM(D64,D68,D71,D74)</f>
        <v>1540000</v>
      </c>
      <c r="E63" s="14">
        <f>SUM(E64,E68,E71,E74)</f>
        <v>5206000</v>
      </c>
      <c r="F63" s="14">
        <f t="shared" si="0"/>
        <v>6746000</v>
      </c>
      <c r="K63" s="34"/>
    </row>
    <row r="64" spans="1:11" ht="12.75">
      <c r="A64" s="25"/>
      <c r="B64" s="56">
        <v>75411</v>
      </c>
      <c r="C64" s="36" t="s">
        <v>47</v>
      </c>
      <c r="D64" s="20">
        <f>SUM(D65,D67)</f>
        <v>0</v>
      </c>
      <c r="E64" s="20">
        <f>SUM(E65,E67)</f>
        <v>5206000</v>
      </c>
      <c r="F64" s="20">
        <f t="shared" si="0"/>
        <v>5206000</v>
      </c>
      <c r="K64" s="41"/>
    </row>
    <row r="65" spans="1:11" ht="12.75">
      <c r="A65" s="25"/>
      <c r="B65" s="57"/>
      <c r="C65" s="23" t="s">
        <v>12</v>
      </c>
      <c r="D65" s="24" t="s">
        <v>13</v>
      </c>
      <c r="E65" s="24">
        <v>5196000</v>
      </c>
      <c r="F65" s="24">
        <f t="shared" si="0"/>
        <v>5196000</v>
      </c>
      <c r="K65" s="15"/>
    </row>
    <row r="66" spans="1:11" ht="12.75">
      <c r="A66" s="25"/>
      <c r="B66" s="57"/>
      <c r="C66" s="23" t="s">
        <v>37</v>
      </c>
      <c r="D66" s="24" t="s">
        <v>13</v>
      </c>
      <c r="E66" s="24">
        <v>3965000</v>
      </c>
      <c r="F66" s="24">
        <f t="shared" si="0"/>
        <v>3965000</v>
      </c>
      <c r="K66" s="34"/>
    </row>
    <row r="67" spans="1:11" ht="12.75">
      <c r="A67" s="25"/>
      <c r="B67" s="61"/>
      <c r="C67" s="55" t="s">
        <v>26</v>
      </c>
      <c r="D67" s="40" t="s">
        <v>13</v>
      </c>
      <c r="E67" s="40">
        <v>10000</v>
      </c>
      <c r="F67" s="40">
        <f t="shared" si="0"/>
        <v>10000</v>
      </c>
      <c r="K67" s="41"/>
    </row>
    <row r="68" spans="1:11" ht="12.75">
      <c r="A68" s="25"/>
      <c r="B68" s="62">
        <v>75412</v>
      </c>
      <c r="C68" s="27" t="s">
        <v>48</v>
      </c>
      <c r="D68" s="28">
        <f>SUM(D69,D70)</f>
        <v>800000</v>
      </c>
      <c r="E68" s="28">
        <f>SUM(E69,E70)</f>
        <v>0</v>
      </c>
      <c r="F68" s="28">
        <f t="shared" si="0"/>
        <v>800000</v>
      </c>
      <c r="K68" s="41"/>
    </row>
    <row r="69" spans="1:11" ht="12.75">
      <c r="A69" s="25"/>
      <c r="B69" s="57"/>
      <c r="C69" s="23" t="s">
        <v>12</v>
      </c>
      <c r="D69" s="24">
        <v>150000</v>
      </c>
      <c r="E69" s="24" t="s">
        <v>13</v>
      </c>
      <c r="F69" s="24">
        <f t="shared" si="0"/>
        <v>150000</v>
      </c>
      <c r="K69" s="15"/>
    </row>
    <row r="70" spans="1:11" ht="12.75">
      <c r="A70" s="25"/>
      <c r="B70" s="61"/>
      <c r="C70" s="23" t="s">
        <v>26</v>
      </c>
      <c r="D70" s="24">
        <v>650000</v>
      </c>
      <c r="E70" s="24" t="s">
        <v>13</v>
      </c>
      <c r="F70" s="24">
        <f t="shared" si="0"/>
        <v>650000</v>
      </c>
      <c r="K70" s="34"/>
    </row>
    <row r="71" spans="1:11" ht="12.75">
      <c r="A71" s="25"/>
      <c r="B71" s="62">
        <v>75414</v>
      </c>
      <c r="C71" s="27" t="s">
        <v>49</v>
      </c>
      <c r="D71" s="28">
        <f>SUM(D72,D73)</f>
        <v>40000</v>
      </c>
      <c r="E71" s="28">
        <f>SUM(E72,E73)</f>
        <v>0</v>
      </c>
      <c r="F71" s="28">
        <f t="shared" si="0"/>
        <v>40000</v>
      </c>
      <c r="K71" s="41"/>
    </row>
    <row r="72" spans="1:11" ht="12.75">
      <c r="A72" s="25"/>
      <c r="B72" s="57"/>
      <c r="C72" s="23" t="s">
        <v>12</v>
      </c>
      <c r="D72" s="24">
        <v>10000</v>
      </c>
      <c r="E72" s="24" t="s">
        <v>13</v>
      </c>
      <c r="F72" s="24">
        <f t="shared" si="0"/>
        <v>10000</v>
      </c>
      <c r="K72" s="41"/>
    </row>
    <row r="73" spans="1:11" ht="12.75">
      <c r="A73" s="25"/>
      <c r="B73" s="61"/>
      <c r="C73" s="55" t="s">
        <v>26</v>
      </c>
      <c r="D73" s="40">
        <v>30000</v>
      </c>
      <c r="E73" s="40" t="s">
        <v>13</v>
      </c>
      <c r="F73" s="40">
        <f t="shared" si="0"/>
        <v>30000</v>
      </c>
      <c r="K73" s="41"/>
    </row>
    <row r="74" spans="1:11" ht="12.75">
      <c r="A74" s="25"/>
      <c r="B74" s="62">
        <v>75416</v>
      </c>
      <c r="C74" s="27" t="s">
        <v>50</v>
      </c>
      <c r="D74" s="28">
        <f>SUM(D75)</f>
        <v>700000</v>
      </c>
      <c r="E74" s="28">
        <f>SUM(E75)</f>
        <v>0</v>
      </c>
      <c r="F74" s="28">
        <f t="shared" si="0"/>
        <v>700000</v>
      </c>
      <c r="K74" s="34"/>
    </row>
    <row r="75" spans="1:11" ht="12.75">
      <c r="A75" s="25"/>
      <c r="B75" s="57"/>
      <c r="C75" s="23" t="s">
        <v>12</v>
      </c>
      <c r="D75" s="24">
        <v>700000</v>
      </c>
      <c r="E75" s="24" t="s">
        <v>13</v>
      </c>
      <c r="F75" s="24">
        <f aca="true" t="shared" si="1" ref="F75:F138">SUM(D75:E75)</f>
        <v>700000</v>
      </c>
      <c r="K75" s="41"/>
    </row>
    <row r="76" spans="1:11" ht="12.75">
      <c r="A76" s="25"/>
      <c r="B76" s="57"/>
      <c r="C76" s="63" t="s">
        <v>37</v>
      </c>
      <c r="D76" s="30">
        <v>635500</v>
      </c>
      <c r="E76" s="30" t="s">
        <v>13</v>
      </c>
      <c r="F76" s="30">
        <f t="shared" si="1"/>
        <v>635500</v>
      </c>
      <c r="K76" s="41"/>
    </row>
    <row r="77" spans="1:11" ht="34.5">
      <c r="A77" s="32">
        <v>756</v>
      </c>
      <c r="B77" s="60"/>
      <c r="C77" s="13" t="s">
        <v>51</v>
      </c>
      <c r="D77" s="14">
        <f>SUM(D78)</f>
        <v>39000</v>
      </c>
      <c r="E77" s="14">
        <f>SUM(E78)</f>
        <v>0</v>
      </c>
      <c r="F77" s="14">
        <f t="shared" si="1"/>
        <v>39000</v>
      </c>
      <c r="K77" s="34"/>
    </row>
    <row r="78" spans="1:11" ht="34.5">
      <c r="A78" s="25"/>
      <c r="B78" s="56">
        <v>75615</v>
      </c>
      <c r="C78" s="27" t="s">
        <v>52</v>
      </c>
      <c r="D78" s="64">
        <f>SUM(D79)</f>
        <v>39000</v>
      </c>
      <c r="E78" s="64">
        <f>SUM(E79)</f>
        <v>0</v>
      </c>
      <c r="F78" s="64">
        <f t="shared" si="1"/>
        <v>39000</v>
      </c>
      <c r="K78" s="41"/>
    </row>
    <row r="79" spans="1:11" ht="12.75">
      <c r="A79" s="25"/>
      <c r="B79" s="57"/>
      <c r="C79" s="23" t="s">
        <v>12</v>
      </c>
      <c r="D79" s="24">
        <v>39000</v>
      </c>
      <c r="E79" s="24" t="s">
        <v>13</v>
      </c>
      <c r="F79" s="24">
        <f t="shared" si="1"/>
        <v>39000</v>
      </c>
      <c r="K79" s="41"/>
    </row>
    <row r="80" spans="1:11" ht="12.75">
      <c r="A80" s="25"/>
      <c r="B80" s="57"/>
      <c r="C80" s="63" t="s">
        <v>37</v>
      </c>
      <c r="D80" s="30">
        <v>39000</v>
      </c>
      <c r="E80" s="30" t="s">
        <v>13</v>
      </c>
      <c r="F80" s="30">
        <f t="shared" si="1"/>
        <v>39000</v>
      </c>
      <c r="K80" s="34"/>
    </row>
    <row r="81" spans="1:11" ht="12.75">
      <c r="A81" s="32">
        <v>757</v>
      </c>
      <c r="B81" s="60"/>
      <c r="C81" s="13" t="s">
        <v>53</v>
      </c>
      <c r="D81" s="14">
        <f>SUM(D82,D84)</f>
        <v>2350000</v>
      </c>
      <c r="E81" s="14">
        <f>SUM(E82,E84)</f>
        <v>0</v>
      </c>
      <c r="F81" s="14">
        <f t="shared" si="1"/>
        <v>2350000</v>
      </c>
      <c r="K81" s="41"/>
    </row>
    <row r="82" spans="1:11" ht="23.25">
      <c r="A82" s="25"/>
      <c r="B82" s="56">
        <v>75702</v>
      </c>
      <c r="C82" s="27" t="s">
        <v>54</v>
      </c>
      <c r="D82" s="64">
        <f>SUM(D83)</f>
        <v>2000000</v>
      </c>
      <c r="E82" s="64">
        <f>SUM(E83)</f>
        <v>0</v>
      </c>
      <c r="F82" s="64">
        <f t="shared" si="1"/>
        <v>2000000</v>
      </c>
      <c r="K82" s="41"/>
    </row>
    <row r="83" spans="1:11" ht="12.75">
      <c r="A83" s="25"/>
      <c r="B83" s="62"/>
      <c r="C83" s="23" t="s">
        <v>12</v>
      </c>
      <c r="D83" s="24">
        <v>2000000</v>
      </c>
      <c r="E83" s="24" t="s">
        <v>13</v>
      </c>
      <c r="F83" s="24">
        <f t="shared" si="1"/>
        <v>2000000</v>
      </c>
      <c r="K83" s="15"/>
    </row>
    <row r="84" spans="1:11" ht="23.25">
      <c r="A84" s="25"/>
      <c r="B84" s="62">
        <v>75704</v>
      </c>
      <c r="C84" s="27" t="s">
        <v>55</v>
      </c>
      <c r="D84" s="64">
        <f>SUM(D85)</f>
        <v>350000</v>
      </c>
      <c r="E84" s="64">
        <f>SUM(E85)</f>
        <v>0</v>
      </c>
      <c r="F84" s="64">
        <f t="shared" si="1"/>
        <v>350000</v>
      </c>
      <c r="K84" s="65"/>
    </row>
    <row r="85" spans="1:11" ht="12.75">
      <c r="A85" s="25"/>
      <c r="B85" s="57"/>
      <c r="C85" s="39" t="s">
        <v>12</v>
      </c>
      <c r="D85" s="30">
        <v>350000</v>
      </c>
      <c r="E85" s="30" t="s">
        <v>13</v>
      </c>
      <c r="F85" s="30">
        <f t="shared" si="1"/>
        <v>350000</v>
      </c>
      <c r="K85" s="41"/>
    </row>
    <row r="86" spans="1:11" ht="12.75">
      <c r="A86" s="32">
        <v>758</v>
      </c>
      <c r="B86" s="60"/>
      <c r="C86" s="13" t="s">
        <v>56</v>
      </c>
      <c r="D86" s="14">
        <f>SUM(D87,D90)</f>
        <v>1169000</v>
      </c>
      <c r="E86" s="14">
        <f>SUM(E87,E90)</f>
        <v>430000</v>
      </c>
      <c r="F86" s="14">
        <f t="shared" si="1"/>
        <v>1599000</v>
      </c>
      <c r="K86" s="41"/>
    </row>
    <row r="87" spans="1:11" ht="12.75">
      <c r="A87" s="25"/>
      <c r="B87" s="56">
        <v>75814</v>
      </c>
      <c r="C87" s="36" t="s">
        <v>57</v>
      </c>
      <c r="D87" s="64">
        <f>SUM(D88,D89)</f>
        <v>499000</v>
      </c>
      <c r="E87" s="64">
        <f>SUM(E88,E89)</f>
        <v>0</v>
      </c>
      <c r="F87" s="64">
        <f t="shared" si="1"/>
        <v>499000</v>
      </c>
      <c r="K87" s="15"/>
    </row>
    <row r="88" spans="1:11" ht="12.75">
      <c r="A88" s="25"/>
      <c r="B88" s="57"/>
      <c r="C88" s="39" t="s">
        <v>12</v>
      </c>
      <c r="D88" s="24">
        <v>99000</v>
      </c>
      <c r="E88" s="24" t="s">
        <v>13</v>
      </c>
      <c r="F88" s="24">
        <f t="shared" si="1"/>
        <v>99000</v>
      </c>
      <c r="K88" s="65"/>
    </row>
    <row r="89" spans="1:11" ht="12.75">
      <c r="A89" s="25"/>
      <c r="B89" s="61"/>
      <c r="C89" s="55" t="s">
        <v>26</v>
      </c>
      <c r="D89" s="30">
        <v>400000</v>
      </c>
      <c r="E89" s="30" t="s">
        <v>13</v>
      </c>
      <c r="F89" s="30">
        <f t="shared" si="1"/>
        <v>400000</v>
      </c>
      <c r="K89" s="41"/>
    </row>
    <row r="90" spans="1:11" ht="12.75">
      <c r="A90" s="25"/>
      <c r="B90" s="62">
        <v>75818</v>
      </c>
      <c r="C90" s="27" t="s">
        <v>58</v>
      </c>
      <c r="D90" s="64">
        <f>SUM(D91)</f>
        <v>670000</v>
      </c>
      <c r="E90" s="64">
        <f>SUM(E91)</f>
        <v>430000</v>
      </c>
      <c r="F90" s="64">
        <f t="shared" si="1"/>
        <v>1100000</v>
      </c>
      <c r="K90" s="65"/>
    </row>
    <row r="91" spans="1:11" ht="12.75">
      <c r="A91" s="43"/>
      <c r="B91" s="58"/>
      <c r="C91" s="45" t="s">
        <v>12</v>
      </c>
      <c r="D91" s="31">
        <v>670000</v>
      </c>
      <c r="E91" s="31">
        <v>430000</v>
      </c>
      <c r="F91" s="31">
        <f t="shared" si="1"/>
        <v>1100000</v>
      </c>
      <c r="K91" s="41"/>
    </row>
    <row r="92" spans="1:11" ht="12.75">
      <c r="A92" s="32">
        <v>801</v>
      </c>
      <c r="B92" s="66"/>
      <c r="C92" s="67" t="s">
        <v>59</v>
      </c>
      <c r="D92" s="14">
        <f>SUM(D93,D97,D100,D104,D108,D111,D113,D117,D120,D124,D127,D130,D133)</f>
        <v>30008000</v>
      </c>
      <c r="E92" s="14">
        <f>SUM(E93,E97,E100,E104,E108,E111,E113,E117,E120,E124,E127,E130,E133)</f>
        <v>18118347</v>
      </c>
      <c r="F92" s="14">
        <f t="shared" si="1"/>
        <v>48126347</v>
      </c>
      <c r="K92" s="15"/>
    </row>
    <row r="93" spans="1:11" ht="12.75">
      <c r="A93" s="25"/>
      <c r="B93" s="68">
        <v>80101</v>
      </c>
      <c r="C93" s="69" t="s">
        <v>60</v>
      </c>
      <c r="D93" s="70">
        <f>SUM(D94)</f>
        <v>12380000</v>
      </c>
      <c r="E93" s="70">
        <f>SUM(E94)</f>
        <v>0</v>
      </c>
      <c r="F93" s="70">
        <f t="shared" si="1"/>
        <v>12380000</v>
      </c>
      <c r="K93" s="65"/>
    </row>
    <row r="94" spans="1:11" ht="12.75">
      <c r="A94" s="25"/>
      <c r="B94" s="71"/>
      <c r="C94" s="72" t="s">
        <v>12</v>
      </c>
      <c r="D94" s="40">
        <v>12380000</v>
      </c>
      <c r="E94" s="40" t="s">
        <v>13</v>
      </c>
      <c r="F94" s="40">
        <f t="shared" si="1"/>
        <v>12380000</v>
      </c>
      <c r="K94" s="41"/>
    </row>
    <row r="95" spans="1:11" ht="12.75">
      <c r="A95" s="25"/>
      <c r="B95" s="71"/>
      <c r="C95" s="73" t="s">
        <v>61</v>
      </c>
      <c r="D95" s="24">
        <v>12030000</v>
      </c>
      <c r="E95" s="24" t="s">
        <v>13</v>
      </c>
      <c r="F95" s="24">
        <f t="shared" si="1"/>
        <v>12030000</v>
      </c>
      <c r="K95" s="41"/>
    </row>
    <row r="96" spans="1:11" ht="12.75">
      <c r="A96" s="25"/>
      <c r="B96" s="74"/>
      <c r="C96" s="72" t="s">
        <v>62</v>
      </c>
      <c r="D96" s="40">
        <v>350000</v>
      </c>
      <c r="E96" s="40" t="s">
        <v>13</v>
      </c>
      <c r="F96" s="40">
        <f t="shared" si="1"/>
        <v>350000</v>
      </c>
      <c r="K96" s="65"/>
    </row>
    <row r="97" spans="1:11" ht="12.75">
      <c r="A97" s="25"/>
      <c r="B97" s="75">
        <v>80102</v>
      </c>
      <c r="C97" s="76" t="s">
        <v>63</v>
      </c>
      <c r="D97" s="28">
        <f>SUM(D98)</f>
        <v>0</v>
      </c>
      <c r="E97" s="28">
        <f>SUM(E98)</f>
        <v>450000</v>
      </c>
      <c r="F97" s="28">
        <f t="shared" si="1"/>
        <v>450000</v>
      </c>
      <c r="K97" s="41"/>
    </row>
    <row r="98" spans="1:11" ht="12.75">
      <c r="A98" s="25"/>
      <c r="B98" s="71"/>
      <c r="C98" s="77" t="s">
        <v>12</v>
      </c>
      <c r="D98" s="24" t="s">
        <v>13</v>
      </c>
      <c r="E98" s="24">
        <v>450000</v>
      </c>
      <c r="F98" s="24">
        <f t="shared" si="1"/>
        <v>450000</v>
      </c>
      <c r="K98" s="15"/>
    </row>
    <row r="99" spans="1:11" ht="12.75">
      <c r="A99" s="25"/>
      <c r="B99" s="61"/>
      <c r="C99" s="72" t="s">
        <v>61</v>
      </c>
      <c r="D99" s="40" t="s">
        <v>13</v>
      </c>
      <c r="E99" s="40">
        <v>450000</v>
      </c>
      <c r="F99" s="40">
        <f t="shared" si="1"/>
        <v>450000</v>
      </c>
      <c r="K99" s="65"/>
    </row>
    <row r="100" spans="1:11" ht="12.75">
      <c r="A100" s="25"/>
      <c r="B100" s="62">
        <v>80104</v>
      </c>
      <c r="C100" s="76" t="s">
        <v>64</v>
      </c>
      <c r="D100" s="28">
        <f>SUM(D101)</f>
        <v>7158000</v>
      </c>
      <c r="E100" s="28">
        <f>SUM(E101)</f>
        <v>0</v>
      </c>
      <c r="F100" s="28">
        <f t="shared" si="1"/>
        <v>7158000</v>
      </c>
      <c r="K100" s="41"/>
    </row>
    <row r="101" spans="1:11" ht="12.75">
      <c r="A101" s="25"/>
      <c r="B101" s="71"/>
      <c r="C101" s="77" t="s">
        <v>12</v>
      </c>
      <c r="D101" s="24">
        <v>7158000</v>
      </c>
      <c r="E101" s="24" t="s">
        <v>13</v>
      </c>
      <c r="F101" s="24">
        <f t="shared" si="1"/>
        <v>7158000</v>
      </c>
      <c r="K101" s="41"/>
    </row>
    <row r="102" spans="1:11" ht="12.75">
      <c r="A102" s="25"/>
      <c r="B102" s="71"/>
      <c r="C102" s="77" t="s">
        <v>61</v>
      </c>
      <c r="D102" s="24">
        <v>6910750</v>
      </c>
      <c r="E102" s="24" t="s">
        <v>13</v>
      </c>
      <c r="F102" s="24">
        <f t="shared" si="1"/>
        <v>6910750</v>
      </c>
      <c r="K102" s="41"/>
    </row>
    <row r="103" spans="1:11" ht="12.75">
      <c r="A103" s="25"/>
      <c r="B103" s="71"/>
      <c r="C103" s="72" t="s">
        <v>62</v>
      </c>
      <c r="D103" s="30">
        <v>247250</v>
      </c>
      <c r="E103" s="30" t="s">
        <v>13</v>
      </c>
      <c r="F103" s="30">
        <f t="shared" si="1"/>
        <v>247250</v>
      </c>
      <c r="K103" s="34"/>
    </row>
    <row r="104" spans="1:11" ht="12.75">
      <c r="A104" s="25"/>
      <c r="B104" s="75">
        <v>80110</v>
      </c>
      <c r="C104" s="76" t="s">
        <v>65</v>
      </c>
      <c r="D104" s="28">
        <f>SUM(D105)</f>
        <v>7490000</v>
      </c>
      <c r="E104" s="28">
        <f>SUM(E105)</f>
        <v>0</v>
      </c>
      <c r="F104" s="28">
        <f t="shared" si="1"/>
        <v>7490000</v>
      </c>
      <c r="K104" s="41"/>
    </row>
    <row r="105" spans="1:11" ht="12.75">
      <c r="A105" s="25"/>
      <c r="B105" s="71"/>
      <c r="C105" s="77" t="s">
        <v>12</v>
      </c>
      <c r="D105" s="24">
        <v>7490000</v>
      </c>
      <c r="E105" s="24" t="s">
        <v>13</v>
      </c>
      <c r="F105" s="24">
        <f t="shared" si="1"/>
        <v>7490000</v>
      </c>
      <c r="K105" s="41"/>
    </row>
    <row r="106" spans="1:11" ht="12.75">
      <c r="A106" s="25"/>
      <c r="B106" s="71"/>
      <c r="C106" s="77" t="s">
        <v>61</v>
      </c>
      <c r="D106" s="24">
        <v>7150000</v>
      </c>
      <c r="E106" s="24" t="s">
        <v>13</v>
      </c>
      <c r="F106" s="24">
        <f t="shared" si="1"/>
        <v>7150000</v>
      </c>
      <c r="K106" s="34"/>
    </row>
    <row r="107" spans="1:11" ht="12.75">
      <c r="A107" s="25"/>
      <c r="B107" s="71"/>
      <c r="C107" s="72" t="s">
        <v>62</v>
      </c>
      <c r="D107" s="30">
        <v>340000</v>
      </c>
      <c r="E107" s="30" t="s">
        <v>13</v>
      </c>
      <c r="F107" s="30">
        <f t="shared" si="1"/>
        <v>340000</v>
      </c>
      <c r="K107" s="41"/>
    </row>
    <row r="108" spans="1:11" ht="12.75">
      <c r="A108" s="25"/>
      <c r="B108" s="75">
        <v>80111</v>
      </c>
      <c r="C108" s="76" t="s">
        <v>66</v>
      </c>
      <c r="D108" s="28">
        <f>SUM(D109)</f>
        <v>0</v>
      </c>
      <c r="E108" s="28">
        <f>SUM(E109)</f>
        <v>450000</v>
      </c>
      <c r="F108" s="28">
        <f t="shared" si="1"/>
        <v>450000</v>
      </c>
      <c r="K108" s="41"/>
    </row>
    <row r="109" spans="1:11" ht="12.75">
      <c r="A109" s="25"/>
      <c r="B109" s="71"/>
      <c r="C109" s="77" t="s">
        <v>12</v>
      </c>
      <c r="D109" s="24" t="s">
        <v>13</v>
      </c>
      <c r="E109" s="24">
        <v>450000</v>
      </c>
      <c r="F109" s="24">
        <f t="shared" si="1"/>
        <v>450000</v>
      </c>
      <c r="K109" s="41"/>
    </row>
    <row r="110" spans="1:11" ht="12.75">
      <c r="A110" s="25"/>
      <c r="B110" s="71"/>
      <c r="C110" s="72" t="s">
        <v>61</v>
      </c>
      <c r="D110" s="30" t="s">
        <v>13</v>
      </c>
      <c r="E110" s="30">
        <v>450000</v>
      </c>
      <c r="F110" s="30">
        <f t="shared" si="1"/>
        <v>450000</v>
      </c>
      <c r="K110" s="34"/>
    </row>
    <row r="111" spans="1:11" ht="12.75">
      <c r="A111" s="25"/>
      <c r="B111" s="75">
        <v>80113</v>
      </c>
      <c r="C111" s="76" t="s">
        <v>67</v>
      </c>
      <c r="D111" s="28">
        <f>SUM(D112)</f>
        <v>100000</v>
      </c>
      <c r="E111" s="28">
        <f>SUM(E112)</f>
        <v>0</v>
      </c>
      <c r="F111" s="28">
        <f t="shared" si="1"/>
        <v>100000</v>
      </c>
      <c r="K111" s="41"/>
    </row>
    <row r="112" spans="1:11" ht="12.75">
      <c r="A112" s="25"/>
      <c r="B112" s="71"/>
      <c r="C112" s="72" t="s">
        <v>12</v>
      </c>
      <c r="D112" s="30">
        <v>100000</v>
      </c>
      <c r="E112" s="30" t="s">
        <v>13</v>
      </c>
      <c r="F112" s="30">
        <f t="shared" si="1"/>
        <v>100000</v>
      </c>
      <c r="K112" s="41"/>
    </row>
    <row r="113" spans="1:11" ht="12.75">
      <c r="A113" s="25"/>
      <c r="B113" s="75">
        <v>80120</v>
      </c>
      <c r="C113" s="78" t="s">
        <v>68</v>
      </c>
      <c r="D113" s="28">
        <f>SUM(D114)</f>
        <v>0</v>
      </c>
      <c r="E113" s="28">
        <f>SUM(E114)</f>
        <v>5450000</v>
      </c>
      <c r="F113" s="28">
        <f t="shared" si="1"/>
        <v>5450000</v>
      </c>
      <c r="K113" s="41"/>
    </row>
    <row r="114" spans="1:11" ht="12.75">
      <c r="A114" s="25"/>
      <c r="B114" s="71"/>
      <c r="C114" s="77" t="s">
        <v>12</v>
      </c>
      <c r="D114" s="24" t="s">
        <v>13</v>
      </c>
      <c r="E114" s="24">
        <v>5450000</v>
      </c>
      <c r="F114" s="24">
        <f t="shared" si="1"/>
        <v>5450000</v>
      </c>
      <c r="K114" s="34"/>
    </row>
    <row r="115" spans="1:11" ht="12.75">
      <c r="A115" s="25"/>
      <c r="B115" s="71"/>
      <c r="C115" s="79" t="s">
        <v>61</v>
      </c>
      <c r="D115" s="40" t="s">
        <v>13</v>
      </c>
      <c r="E115" s="40">
        <v>4950000</v>
      </c>
      <c r="F115" s="40">
        <f t="shared" si="1"/>
        <v>4950000</v>
      </c>
      <c r="K115" s="41"/>
    </row>
    <row r="116" spans="1:11" ht="12.75">
      <c r="A116" s="25"/>
      <c r="B116" s="71"/>
      <c r="C116" s="72" t="s">
        <v>62</v>
      </c>
      <c r="D116" s="30" t="s">
        <v>13</v>
      </c>
      <c r="E116" s="30">
        <v>500000</v>
      </c>
      <c r="F116" s="30">
        <f t="shared" si="1"/>
        <v>500000</v>
      </c>
      <c r="K116" s="41"/>
    </row>
    <row r="117" spans="1:11" ht="12.75">
      <c r="A117" s="25"/>
      <c r="B117" s="75">
        <v>80123</v>
      </c>
      <c r="C117" s="76" t="s">
        <v>69</v>
      </c>
      <c r="D117" s="28">
        <f>SUM(D118)</f>
        <v>0</v>
      </c>
      <c r="E117" s="28">
        <f>SUM(E118)</f>
        <v>2330000</v>
      </c>
      <c r="F117" s="28">
        <f t="shared" si="1"/>
        <v>2330000</v>
      </c>
      <c r="K117" s="34"/>
    </row>
    <row r="118" spans="1:11" ht="12.75">
      <c r="A118" s="25"/>
      <c r="B118" s="71"/>
      <c r="C118" s="77" t="s">
        <v>12</v>
      </c>
      <c r="D118" s="24" t="s">
        <v>13</v>
      </c>
      <c r="E118" s="24">
        <v>2330000</v>
      </c>
      <c r="F118" s="24">
        <f t="shared" si="1"/>
        <v>2330000</v>
      </c>
      <c r="K118" s="41"/>
    </row>
    <row r="119" spans="1:11" ht="12.75">
      <c r="A119" s="25"/>
      <c r="B119" s="71"/>
      <c r="C119" s="72" t="s">
        <v>61</v>
      </c>
      <c r="D119" s="30" t="s">
        <v>13</v>
      </c>
      <c r="E119" s="30">
        <v>2330000</v>
      </c>
      <c r="F119" s="30">
        <f t="shared" si="1"/>
        <v>2330000</v>
      </c>
      <c r="K119" s="34"/>
    </row>
    <row r="120" spans="1:11" ht="12.75">
      <c r="A120" s="25"/>
      <c r="B120" s="75">
        <v>80130</v>
      </c>
      <c r="C120" s="76" t="s">
        <v>70</v>
      </c>
      <c r="D120" s="28">
        <f>SUM(D121)</f>
        <v>0</v>
      </c>
      <c r="E120" s="28">
        <f>SUM(E121)</f>
        <v>7228347</v>
      </c>
      <c r="F120" s="28">
        <f t="shared" si="1"/>
        <v>7228347</v>
      </c>
      <c r="K120" s="41"/>
    </row>
    <row r="121" spans="1:11" ht="12.75">
      <c r="A121" s="25"/>
      <c r="B121" s="71"/>
      <c r="C121" s="77" t="s">
        <v>12</v>
      </c>
      <c r="D121" s="24" t="s">
        <v>13</v>
      </c>
      <c r="E121" s="24">
        <v>7228347</v>
      </c>
      <c r="F121" s="24">
        <f t="shared" si="1"/>
        <v>7228347</v>
      </c>
      <c r="K121" s="41"/>
    </row>
    <row r="122" spans="1:11" ht="12.75">
      <c r="A122" s="25"/>
      <c r="B122" s="71"/>
      <c r="C122" s="77" t="s">
        <v>61</v>
      </c>
      <c r="D122" s="24" t="s">
        <v>13</v>
      </c>
      <c r="E122" s="24">
        <v>6300747</v>
      </c>
      <c r="F122" s="24">
        <f t="shared" si="1"/>
        <v>6300747</v>
      </c>
      <c r="K122" s="41"/>
    </row>
    <row r="123" spans="1:11" ht="12.75">
      <c r="A123" s="25"/>
      <c r="B123" s="71"/>
      <c r="C123" s="72" t="s">
        <v>62</v>
      </c>
      <c r="D123" s="30" t="s">
        <v>13</v>
      </c>
      <c r="E123" s="30">
        <v>927600</v>
      </c>
      <c r="F123" s="30">
        <f t="shared" si="1"/>
        <v>927600</v>
      </c>
      <c r="K123" s="34"/>
    </row>
    <row r="124" spans="1:11" ht="12.75">
      <c r="A124" s="25"/>
      <c r="B124" s="62">
        <v>80134</v>
      </c>
      <c r="C124" s="76" t="s">
        <v>71</v>
      </c>
      <c r="D124" s="28">
        <f>SUM(D125)</f>
        <v>0</v>
      </c>
      <c r="E124" s="28">
        <f>SUM(E125)</f>
        <v>150000</v>
      </c>
      <c r="F124" s="28">
        <f t="shared" si="1"/>
        <v>150000</v>
      </c>
      <c r="K124" s="41"/>
    </row>
    <row r="125" spans="1:11" ht="12.75">
      <c r="A125" s="25"/>
      <c r="B125" s="80"/>
      <c r="C125" s="77" t="s">
        <v>12</v>
      </c>
      <c r="D125" s="24" t="s">
        <v>13</v>
      </c>
      <c r="E125" s="24">
        <v>150000</v>
      </c>
      <c r="F125" s="24">
        <f t="shared" si="1"/>
        <v>150000</v>
      </c>
      <c r="K125" s="41"/>
    </row>
    <row r="126" spans="1:11" ht="12.75">
      <c r="A126" s="25"/>
      <c r="B126" s="71"/>
      <c r="C126" s="72" t="s">
        <v>61</v>
      </c>
      <c r="D126" s="30" t="s">
        <v>13</v>
      </c>
      <c r="E126" s="30">
        <v>150000</v>
      </c>
      <c r="F126" s="30">
        <f t="shared" si="1"/>
        <v>150000</v>
      </c>
      <c r="K126" s="34"/>
    </row>
    <row r="127" spans="1:11" ht="23.25">
      <c r="A127" s="25"/>
      <c r="B127" s="75">
        <v>80140</v>
      </c>
      <c r="C127" s="76" t="s">
        <v>72</v>
      </c>
      <c r="D127" s="28">
        <f>SUM(D128)</f>
        <v>0</v>
      </c>
      <c r="E127" s="28">
        <f>SUM(E128)</f>
        <v>950000</v>
      </c>
      <c r="F127" s="28">
        <f t="shared" si="1"/>
        <v>950000</v>
      </c>
      <c r="K127" s="41"/>
    </row>
    <row r="128" spans="1:11" ht="12.75">
      <c r="A128" s="25"/>
      <c r="B128" s="71"/>
      <c r="C128" s="77" t="s">
        <v>12</v>
      </c>
      <c r="D128" s="24" t="s">
        <v>13</v>
      </c>
      <c r="E128" s="24">
        <v>950000</v>
      </c>
      <c r="F128" s="24">
        <f t="shared" si="1"/>
        <v>950000</v>
      </c>
      <c r="K128" s="41"/>
    </row>
    <row r="129" spans="1:11" ht="12.75">
      <c r="A129" s="25"/>
      <c r="B129" s="71"/>
      <c r="C129" s="72" t="s">
        <v>61</v>
      </c>
      <c r="D129" s="30" t="s">
        <v>13</v>
      </c>
      <c r="E129" s="30">
        <v>950000</v>
      </c>
      <c r="F129" s="30">
        <f t="shared" si="1"/>
        <v>950000</v>
      </c>
      <c r="K129" s="41"/>
    </row>
    <row r="130" spans="1:11" ht="12.75">
      <c r="A130" s="25"/>
      <c r="B130" s="75">
        <v>80146</v>
      </c>
      <c r="C130" s="76" t="s">
        <v>73</v>
      </c>
      <c r="D130" s="28">
        <f>SUM(D131)</f>
        <v>130000</v>
      </c>
      <c r="E130" s="28">
        <f>SUM(E131)</f>
        <v>110000</v>
      </c>
      <c r="F130" s="28">
        <f t="shared" si="1"/>
        <v>240000</v>
      </c>
      <c r="K130" s="34"/>
    </row>
    <row r="131" spans="1:11" ht="12.75">
      <c r="A131" s="25"/>
      <c r="B131" s="71"/>
      <c r="C131" s="77" t="s">
        <v>12</v>
      </c>
      <c r="D131" s="24">
        <v>130000</v>
      </c>
      <c r="E131" s="24">
        <v>110000</v>
      </c>
      <c r="F131" s="24">
        <f t="shared" si="1"/>
        <v>240000</v>
      </c>
      <c r="K131" s="41"/>
    </row>
    <row r="132" spans="1:11" ht="12.75">
      <c r="A132" s="25"/>
      <c r="B132" s="71"/>
      <c r="C132" s="72" t="s">
        <v>61</v>
      </c>
      <c r="D132" s="30">
        <v>130000</v>
      </c>
      <c r="E132" s="30">
        <v>110000</v>
      </c>
      <c r="F132" s="30">
        <f t="shared" si="1"/>
        <v>240000</v>
      </c>
      <c r="K132" s="41"/>
    </row>
    <row r="133" spans="1:11" ht="12.75">
      <c r="A133" s="25"/>
      <c r="B133" s="75">
        <v>80195</v>
      </c>
      <c r="C133" s="76" t="s">
        <v>23</v>
      </c>
      <c r="D133" s="28">
        <f>SUM(D134,D135)</f>
        <v>2750000</v>
      </c>
      <c r="E133" s="28">
        <f>SUM(E134,E135)</f>
        <v>1000000</v>
      </c>
      <c r="F133" s="28">
        <f t="shared" si="1"/>
        <v>3750000</v>
      </c>
      <c r="K133" s="34"/>
    </row>
    <row r="134" spans="1:11" ht="12.75">
      <c r="A134" s="25"/>
      <c r="B134" s="71"/>
      <c r="C134" s="77" t="s">
        <v>12</v>
      </c>
      <c r="D134" s="24">
        <v>1500000</v>
      </c>
      <c r="E134" s="24">
        <v>1000000</v>
      </c>
      <c r="F134" s="24">
        <f t="shared" si="1"/>
        <v>2500000</v>
      </c>
      <c r="K134" s="41"/>
    </row>
    <row r="135" spans="1:11" ht="12.75">
      <c r="A135" s="43"/>
      <c r="B135" s="81"/>
      <c r="C135" s="59" t="s">
        <v>26</v>
      </c>
      <c r="D135" s="31">
        <v>1250000</v>
      </c>
      <c r="E135" s="31" t="s">
        <v>13</v>
      </c>
      <c r="F135" s="31">
        <f t="shared" si="1"/>
        <v>1250000</v>
      </c>
      <c r="K135" s="41"/>
    </row>
    <row r="136" spans="1:11" ht="12.75">
      <c r="A136" s="32">
        <v>803</v>
      </c>
      <c r="B136" s="66"/>
      <c r="C136" s="67" t="s">
        <v>74</v>
      </c>
      <c r="D136" s="14">
        <f>SUM(D137)</f>
        <v>500000</v>
      </c>
      <c r="E136" s="14">
        <f>SUM(E137)</f>
        <v>0</v>
      </c>
      <c r="F136" s="14">
        <f t="shared" si="1"/>
        <v>500000</v>
      </c>
      <c r="K136" s="34"/>
    </row>
    <row r="137" spans="1:11" ht="12.75">
      <c r="A137" s="25"/>
      <c r="B137" s="68">
        <v>80395</v>
      </c>
      <c r="C137" s="69" t="s">
        <v>23</v>
      </c>
      <c r="D137" s="70">
        <f>SUM(D138)</f>
        <v>500000</v>
      </c>
      <c r="E137" s="70">
        <f>SUM(E138)</f>
        <v>0</v>
      </c>
      <c r="F137" s="70">
        <f t="shared" si="1"/>
        <v>500000</v>
      </c>
      <c r="K137" s="41"/>
    </row>
    <row r="138" spans="1:11" ht="12.75">
      <c r="A138" s="25"/>
      <c r="B138" s="71"/>
      <c r="C138" s="55" t="s">
        <v>26</v>
      </c>
      <c r="D138" s="30">
        <v>500000</v>
      </c>
      <c r="E138" s="30" t="s">
        <v>13</v>
      </c>
      <c r="F138" s="30">
        <f t="shared" si="1"/>
        <v>500000</v>
      </c>
      <c r="K138" s="41"/>
    </row>
    <row r="139" spans="1:11" ht="12.75">
      <c r="A139" s="32">
        <v>851</v>
      </c>
      <c r="B139" s="66"/>
      <c r="C139" s="67" t="s">
        <v>75</v>
      </c>
      <c r="D139" s="14">
        <f>SUM(D140,D143,D148,D150)</f>
        <v>1050000</v>
      </c>
      <c r="E139" s="14">
        <f>SUM(E140,E143,E148)</f>
        <v>42915</v>
      </c>
      <c r="F139" s="14">
        <f aca="true" t="shared" si="2" ref="F139:F214">SUM(D139:E139)</f>
        <v>1092915</v>
      </c>
      <c r="K139" s="34"/>
    </row>
    <row r="140" spans="1:11" ht="12.75">
      <c r="A140" s="25"/>
      <c r="B140" s="68">
        <v>85121</v>
      </c>
      <c r="C140" s="69" t="s">
        <v>76</v>
      </c>
      <c r="D140" s="70">
        <f>SUM(D141:D142)</f>
        <v>300000</v>
      </c>
      <c r="E140" s="70">
        <f>SUM(E142)</f>
        <v>0</v>
      </c>
      <c r="F140" s="70">
        <f t="shared" si="2"/>
        <v>300000</v>
      </c>
      <c r="K140" s="41"/>
    </row>
    <row r="141" spans="1:11" ht="12.75">
      <c r="A141" s="25"/>
      <c r="B141" s="71"/>
      <c r="C141" s="77" t="s">
        <v>12</v>
      </c>
      <c r="D141" s="82">
        <v>100000</v>
      </c>
      <c r="E141" s="64" t="s">
        <v>13</v>
      </c>
      <c r="F141" s="83">
        <f t="shared" si="2"/>
        <v>100000</v>
      </c>
      <c r="K141" s="41"/>
    </row>
    <row r="142" spans="1:11" ht="12.75">
      <c r="A142" s="25"/>
      <c r="B142" s="71"/>
      <c r="C142" s="55" t="s">
        <v>26</v>
      </c>
      <c r="D142" s="24">
        <v>200000</v>
      </c>
      <c r="E142" s="24" t="s">
        <v>13</v>
      </c>
      <c r="F142" s="24">
        <f t="shared" si="2"/>
        <v>200000</v>
      </c>
      <c r="K142" s="41"/>
    </row>
    <row r="143" spans="1:11" ht="12.75">
      <c r="A143" s="25"/>
      <c r="B143" s="75">
        <v>85154</v>
      </c>
      <c r="C143" s="76" t="s">
        <v>77</v>
      </c>
      <c r="D143" s="28">
        <f>SUM(D144,D147)</f>
        <v>550000</v>
      </c>
      <c r="E143" s="28">
        <f>SUM(E144)</f>
        <v>0</v>
      </c>
      <c r="F143" s="28">
        <f t="shared" si="2"/>
        <v>550000</v>
      </c>
      <c r="K143" s="15"/>
    </row>
    <row r="144" spans="1:11" ht="12.75">
      <c r="A144" s="25"/>
      <c r="B144" s="71"/>
      <c r="C144" s="77" t="s">
        <v>12</v>
      </c>
      <c r="D144" s="24">
        <v>520000</v>
      </c>
      <c r="E144" s="24" t="s">
        <v>13</v>
      </c>
      <c r="F144" s="24">
        <f t="shared" si="2"/>
        <v>520000</v>
      </c>
      <c r="K144" s="65"/>
    </row>
    <row r="145" spans="1:11" ht="12.75">
      <c r="A145" s="25"/>
      <c r="B145" s="71"/>
      <c r="C145" s="23" t="s">
        <v>37</v>
      </c>
      <c r="D145" s="24">
        <v>20240</v>
      </c>
      <c r="E145" s="24" t="s">
        <v>13</v>
      </c>
      <c r="F145" s="24">
        <f t="shared" si="2"/>
        <v>20240</v>
      </c>
      <c r="K145" s="41"/>
    </row>
    <row r="146" spans="1:11" ht="12.75">
      <c r="A146" s="25"/>
      <c r="B146" s="71"/>
      <c r="C146" s="23" t="s">
        <v>30</v>
      </c>
      <c r="D146" s="24">
        <v>325000</v>
      </c>
      <c r="E146" s="24" t="s">
        <v>13</v>
      </c>
      <c r="F146" s="24">
        <f t="shared" si="2"/>
        <v>325000</v>
      </c>
      <c r="K146" s="15"/>
    </row>
    <row r="147" spans="1:11" ht="12.75">
      <c r="A147" s="25"/>
      <c r="B147" s="71"/>
      <c r="C147" s="55" t="s">
        <v>26</v>
      </c>
      <c r="D147" s="24">
        <v>30000</v>
      </c>
      <c r="E147" s="24" t="s">
        <v>13</v>
      </c>
      <c r="F147" s="24">
        <f>SUM(D147:E147)</f>
        <v>30000</v>
      </c>
      <c r="K147" s="15"/>
    </row>
    <row r="148" spans="1:11" ht="23.25">
      <c r="A148" s="25"/>
      <c r="B148" s="75">
        <v>85156</v>
      </c>
      <c r="C148" s="76" t="s">
        <v>78</v>
      </c>
      <c r="D148" s="28">
        <f>SUM(D149)</f>
        <v>0</v>
      </c>
      <c r="E148" s="28">
        <f>SUM(E149)</f>
        <v>42915</v>
      </c>
      <c r="F148" s="28">
        <f t="shared" si="2"/>
        <v>42915</v>
      </c>
      <c r="K148" s="41"/>
    </row>
    <row r="149" spans="1:11" ht="12.75">
      <c r="A149" s="25"/>
      <c r="B149" s="71"/>
      <c r="C149" s="72" t="s">
        <v>12</v>
      </c>
      <c r="D149" s="24" t="s">
        <v>13</v>
      </c>
      <c r="E149" s="30">
        <v>42915</v>
      </c>
      <c r="F149" s="24">
        <f t="shared" si="2"/>
        <v>42915</v>
      </c>
      <c r="K149" s="34"/>
    </row>
    <row r="150" spans="1:11" ht="12.75">
      <c r="A150" s="25"/>
      <c r="B150" s="62">
        <v>85195</v>
      </c>
      <c r="C150" s="76" t="s">
        <v>23</v>
      </c>
      <c r="D150" s="28">
        <f>SUM(D151)</f>
        <v>200000</v>
      </c>
      <c r="E150" s="84">
        <f>SUM(E151)</f>
        <v>0</v>
      </c>
      <c r="F150" s="28">
        <f t="shared" si="2"/>
        <v>200000</v>
      </c>
      <c r="K150" s="34"/>
    </row>
    <row r="151" spans="1:11" ht="12.75">
      <c r="A151" s="25"/>
      <c r="B151" s="71"/>
      <c r="C151" s="45" t="s">
        <v>79</v>
      </c>
      <c r="D151" s="47">
        <v>200000</v>
      </c>
      <c r="E151" s="85" t="s">
        <v>13</v>
      </c>
      <c r="F151" s="47">
        <f t="shared" si="2"/>
        <v>200000</v>
      </c>
      <c r="K151" s="34"/>
    </row>
    <row r="152" spans="1:11" ht="12.75">
      <c r="A152" s="32">
        <v>852</v>
      </c>
      <c r="B152" s="66"/>
      <c r="C152" s="67" t="s">
        <v>80</v>
      </c>
      <c r="D152" s="14">
        <f>SUM(D153,D156,D160,D164,D166,D168,D171,D173,D176,D178,D181,D184)</f>
        <v>19126860</v>
      </c>
      <c r="E152" s="14">
        <f>SUM(E153,E156,E160,E164,E166,E168,E171,E173,E176,E178,E181,E184)</f>
        <v>5393900</v>
      </c>
      <c r="F152" s="14">
        <f t="shared" si="2"/>
        <v>24520760</v>
      </c>
      <c r="K152" s="41"/>
    </row>
    <row r="153" spans="1:11" ht="12.75">
      <c r="A153" s="25"/>
      <c r="B153" s="68">
        <v>85201</v>
      </c>
      <c r="C153" s="69" t="s">
        <v>81</v>
      </c>
      <c r="D153" s="70">
        <f>SUM(D154)</f>
        <v>0</v>
      </c>
      <c r="E153" s="70">
        <f>SUM(E154)</f>
        <v>2036800</v>
      </c>
      <c r="F153" s="70">
        <f t="shared" si="2"/>
        <v>2036800</v>
      </c>
      <c r="K153" s="41"/>
    </row>
    <row r="154" spans="1:11" ht="12.75">
      <c r="A154" s="25"/>
      <c r="B154" s="71"/>
      <c r="C154" s="77" t="s">
        <v>12</v>
      </c>
      <c r="D154" s="24" t="s">
        <v>13</v>
      </c>
      <c r="E154" s="24">
        <v>2036800</v>
      </c>
      <c r="F154" s="24">
        <f t="shared" si="2"/>
        <v>2036800</v>
      </c>
      <c r="K154" s="41"/>
    </row>
    <row r="155" spans="1:11" ht="12.75">
      <c r="A155" s="25"/>
      <c r="B155" s="71"/>
      <c r="C155" s="23" t="s">
        <v>37</v>
      </c>
      <c r="D155" s="24" t="s">
        <v>13</v>
      </c>
      <c r="E155" s="24">
        <v>1040614</v>
      </c>
      <c r="F155" s="24">
        <f t="shared" si="2"/>
        <v>1040614</v>
      </c>
      <c r="K155" s="41"/>
    </row>
    <row r="156" spans="1:11" ht="12.75">
      <c r="A156" s="25"/>
      <c r="B156" s="75">
        <v>85202</v>
      </c>
      <c r="C156" s="76" t="s">
        <v>82</v>
      </c>
      <c r="D156" s="28">
        <f>SUM(D157)</f>
        <v>0</v>
      </c>
      <c r="E156" s="28">
        <f>SUM(E157)</f>
        <v>2657100</v>
      </c>
      <c r="F156" s="28">
        <f t="shared" si="2"/>
        <v>2657100</v>
      </c>
      <c r="K156" s="41"/>
    </row>
    <row r="157" spans="1:11" ht="12.75">
      <c r="A157" s="25"/>
      <c r="B157" s="71"/>
      <c r="C157" s="77" t="s">
        <v>12</v>
      </c>
      <c r="D157" s="24" t="s">
        <v>13</v>
      </c>
      <c r="E157" s="24">
        <v>2657100</v>
      </c>
      <c r="F157" s="24">
        <f t="shared" si="2"/>
        <v>2657100</v>
      </c>
      <c r="K157" s="15"/>
    </row>
    <row r="158" spans="1:11" ht="12.75">
      <c r="A158" s="25"/>
      <c r="B158" s="71"/>
      <c r="C158" s="39" t="s">
        <v>37</v>
      </c>
      <c r="D158" s="40" t="s">
        <v>13</v>
      </c>
      <c r="E158" s="40">
        <v>751400</v>
      </c>
      <c r="F158" s="40">
        <f t="shared" si="2"/>
        <v>751400</v>
      </c>
      <c r="K158" s="65"/>
    </row>
    <row r="159" spans="1:11" ht="12.75">
      <c r="A159" s="25"/>
      <c r="B159" s="61"/>
      <c r="C159" s="39" t="s">
        <v>83</v>
      </c>
      <c r="D159" s="40" t="s">
        <v>13</v>
      </c>
      <c r="E159" s="40">
        <v>1062000</v>
      </c>
      <c r="F159" s="40">
        <f t="shared" si="2"/>
        <v>1062000</v>
      </c>
      <c r="K159" s="41"/>
    </row>
    <row r="160" spans="1:11" ht="12.75">
      <c r="A160" s="25"/>
      <c r="B160" s="62">
        <v>85203</v>
      </c>
      <c r="C160" s="76" t="s">
        <v>84</v>
      </c>
      <c r="D160" s="28">
        <f>SUM(D161,D163)</f>
        <v>695000</v>
      </c>
      <c r="E160" s="28">
        <f>SUM(E161)</f>
        <v>0</v>
      </c>
      <c r="F160" s="28">
        <f t="shared" si="2"/>
        <v>695000</v>
      </c>
      <c r="K160" s="41"/>
    </row>
    <row r="161" spans="1:11" ht="12.75">
      <c r="A161" s="25"/>
      <c r="B161" s="71"/>
      <c r="C161" s="77" t="s">
        <v>12</v>
      </c>
      <c r="D161" s="24">
        <v>675000</v>
      </c>
      <c r="E161" s="24" t="s">
        <v>13</v>
      </c>
      <c r="F161" s="24">
        <f t="shared" si="2"/>
        <v>675000</v>
      </c>
      <c r="K161" s="41"/>
    </row>
    <row r="162" spans="1:11" ht="12.75">
      <c r="A162" s="25"/>
      <c r="B162" s="71"/>
      <c r="C162" s="23" t="s">
        <v>37</v>
      </c>
      <c r="D162" s="24">
        <v>477900</v>
      </c>
      <c r="E162" s="24" t="s">
        <v>13</v>
      </c>
      <c r="F162" s="24">
        <f t="shared" si="2"/>
        <v>477900</v>
      </c>
      <c r="K162" s="34"/>
    </row>
    <row r="163" spans="1:11" ht="12.75">
      <c r="A163" s="25"/>
      <c r="B163" s="71"/>
      <c r="C163" s="72" t="s">
        <v>26</v>
      </c>
      <c r="D163" s="30">
        <v>20000</v>
      </c>
      <c r="E163" s="30" t="s">
        <v>13</v>
      </c>
      <c r="F163" s="30">
        <f t="shared" si="2"/>
        <v>20000</v>
      </c>
      <c r="K163" s="41"/>
    </row>
    <row r="164" spans="1:11" ht="12.75">
      <c r="A164" s="25"/>
      <c r="B164" s="75">
        <v>85204</v>
      </c>
      <c r="C164" s="76" t="s">
        <v>85</v>
      </c>
      <c r="D164" s="28">
        <f>SUM(D165)</f>
        <v>0</v>
      </c>
      <c r="E164" s="28">
        <f>SUM(E165)</f>
        <v>700000</v>
      </c>
      <c r="F164" s="28">
        <f t="shared" si="2"/>
        <v>700000</v>
      </c>
      <c r="K164" s="41"/>
    </row>
    <row r="165" spans="1:11" ht="12.75">
      <c r="A165" s="25"/>
      <c r="B165" s="71"/>
      <c r="C165" s="72" t="s">
        <v>12</v>
      </c>
      <c r="D165" s="30" t="s">
        <v>13</v>
      </c>
      <c r="E165" s="30">
        <v>700000</v>
      </c>
      <c r="F165" s="30">
        <f t="shared" si="2"/>
        <v>700000</v>
      </c>
      <c r="K165" s="41"/>
    </row>
    <row r="166" spans="1:11" ht="34.5">
      <c r="A166" s="25"/>
      <c r="B166" s="75">
        <v>85213</v>
      </c>
      <c r="C166" s="76" t="s">
        <v>86</v>
      </c>
      <c r="D166" s="28">
        <f>SUM(D167)</f>
        <v>58700</v>
      </c>
      <c r="E166" s="28">
        <f>SUM(E167)</f>
        <v>0</v>
      </c>
      <c r="F166" s="28">
        <f t="shared" si="2"/>
        <v>58700</v>
      </c>
      <c r="K166" s="34"/>
    </row>
    <row r="167" spans="1:11" ht="12.75">
      <c r="A167" s="25"/>
      <c r="B167" s="71"/>
      <c r="C167" s="72" t="s">
        <v>12</v>
      </c>
      <c r="D167" s="30">
        <v>58700</v>
      </c>
      <c r="E167" s="30" t="s">
        <v>13</v>
      </c>
      <c r="F167" s="30">
        <f t="shared" si="2"/>
        <v>58700</v>
      </c>
      <c r="K167" s="41"/>
    </row>
    <row r="168" spans="1:11" ht="23.25">
      <c r="A168" s="25"/>
      <c r="B168" s="75">
        <v>85212</v>
      </c>
      <c r="C168" s="76" t="s">
        <v>87</v>
      </c>
      <c r="D168" s="28">
        <f>SUM(D169)</f>
        <v>10835000</v>
      </c>
      <c r="E168" s="28">
        <f>SUM(E169)</f>
        <v>0</v>
      </c>
      <c r="F168" s="28">
        <f t="shared" si="2"/>
        <v>10835000</v>
      </c>
      <c r="K168" s="41"/>
    </row>
    <row r="169" spans="1:11" ht="12.75">
      <c r="A169" s="25"/>
      <c r="B169" s="71"/>
      <c r="C169" s="77" t="s">
        <v>12</v>
      </c>
      <c r="D169" s="24">
        <v>10835000</v>
      </c>
      <c r="E169" s="24" t="s">
        <v>13</v>
      </c>
      <c r="F169" s="24">
        <f t="shared" si="2"/>
        <v>10835000</v>
      </c>
      <c r="K169" s="41"/>
    </row>
    <row r="170" spans="1:11" ht="12.75">
      <c r="A170" s="25"/>
      <c r="B170" s="71"/>
      <c r="C170" s="23" t="s">
        <v>37</v>
      </c>
      <c r="D170" s="24">
        <v>87763</v>
      </c>
      <c r="E170" s="24" t="s">
        <v>13</v>
      </c>
      <c r="F170" s="24">
        <f t="shared" si="2"/>
        <v>87763</v>
      </c>
      <c r="K170" s="34"/>
    </row>
    <row r="171" spans="1:11" ht="15.75" customHeight="1">
      <c r="A171" s="25"/>
      <c r="B171" s="75">
        <v>85214</v>
      </c>
      <c r="C171" s="76" t="s">
        <v>88</v>
      </c>
      <c r="D171" s="28">
        <f>SUM(D172)</f>
        <v>1240300</v>
      </c>
      <c r="E171" s="28">
        <f>SUM(E172)</f>
        <v>0</v>
      </c>
      <c r="F171" s="28">
        <f t="shared" si="2"/>
        <v>1240300</v>
      </c>
      <c r="G171" s="86"/>
      <c r="K171" s="41"/>
    </row>
    <row r="172" spans="1:11" ht="12.75">
      <c r="A172" s="25"/>
      <c r="B172" s="71"/>
      <c r="C172" s="77" t="s">
        <v>12</v>
      </c>
      <c r="D172" s="24">
        <v>1240300</v>
      </c>
      <c r="E172" s="24" t="s">
        <v>13</v>
      </c>
      <c r="F172" s="24">
        <f t="shared" si="2"/>
        <v>1240300</v>
      </c>
      <c r="K172" s="34"/>
    </row>
    <row r="173" spans="1:11" ht="12.75">
      <c r="A173" s="25"/>
      <c r="B173" s="75">
        <v>85219</v>
      </c>
      <c r="C173" s="76" t="s">
        <v>89</v>
      </c>
      <c r="D173" s="28">
        <f>SUM(D174)</f>
        <v>1782000</v>
      </c>
      <c r="E173" s="28">
        <f>SUM(E174)</f>
        <v>0</v>
      </c>
      <c r="F173" s="28">
        <f t="shared" si="2"/>
        <v>1782000</v>
      </c>
      <c r="K173" s="41"/>
    </row>
    <row r="174" spans="1:11" ht="12.75">
      <c r="A174" s="25"/>
      <c r="B174" s="71"/>
      <c r="C174" s="77" t="s">
        <v>12</v>
      </c>
      <c r="D174" s="24">
        <v>1782000</v>
      </c>
      <c r="E174" s="24" t="s">
        <v>13</v>
      </c>
      <c r="F174" s="24">
        <f t="shared" si="2"/>
        <v>1782000</v>
      </c>
      <c r="K174" s="34"/>
    </row>
    <row r="175" spans="1:11" ht="12.75">
      <c r="A175" s="25"/>
      <c r="B175" s="71"/>
      <c r="C175" s="23" t="s">
        <v>37</v>
      </c>
      <c r="D175" s="24">
        <v>1684400</v>
      </c>
      <c r="E175" s="24" t="s">
        <v>13</v>
      </c>
      <c r="F175" s="24">
        <f t="shared" si="2"/>
        <v>1684400</v>
      </c>
      <c r="K175" s="41"/>
    </row>
    <row r="176" spans="1:11" ht="12.75">
      <c r="A176" s="50"/>
      <c r="B176" s="62">
        <v>85215</v>
      </c>
      <c r="C176" s="76" t="s">
        <v>90</v>
      </c>
      <c r="D176" s="28">
        <f>SUM(D177)</f>
        <v>4000000</v>
      </c>
      <c r="E176" s="28">
        <f>SUM(E177)</f>
        <v>0</v>
      </c>
      <c r="F176" s="87">
        <f t="shared" si="2"/>
        <v>4000000</v>
      </c>
      <c r="K176" s="41"/>
    </row>
    <row r="177" spans="1:11" ht="12.75">
      <c r="A177" s="50"/>
      <c r="B177" s="57"/>
      <c r="C177" s="72" t="s">
        <v>12</v>
      </c>
      <c r="D177" s="30">
        <v>4000000</v>
      </c>
      <c r="E177" s="88" t="s">
        <v>13</v>
      </c>
      <c r="F177" s="24">
        <f t="shared" si="2"/>
        <v>4000000</v>
      </c>
      <c r="K177" s="34"/>
    </row>
    <row r="178" spans="1:11" ht="12.75">
      <c r="A178" s="50"/>
      <c r="B178" s="62">
        <v>85226</v>
      </c>
      <c r="C178" s="76" t="s">
        <v>91</v>
      </c>
      <c r="D178" s="89">
        <f>SUM(D179)</f>
        <v>115260</v>
      </c>
      <c r="E178" s="89">
        <f>SUM(E179)</f>
        <v>0</v>
      </c>
      <c r="F178" s="28">
        <f t="shared" si="2"/>
        <v>115260</v>
      </c>
      <c r="K178" s="41"/>
    </row>
    <row r="179" spans="1:11" ht="12.75">
      <c r="A179" s="50"/>
      <c r="B179" s="57"/>
      <c r="C179" s="77" t="s">
        <v>12</v>
      </c>
      <c r="D179" s="90">
        <v>115260</v>
      </c>
      <c r="E179" s="90" t="s">
        <v>13</v>
      </c>
      <c r="F179" s="24">
        <f t="shared" si="2"/>
        <v>115260</v>
      </c>
      <c r="K179" s="34"/>
    </row>
    <row r="180" spans="1:11" ht="12.75">
      <c r="A180" s="50"/>
      <c r="B180" s="57"/>
      <c r="C180" s="73" t="s">
        <v>37</v>
      </c>
      <c r="D180" s="90">
        <v>96960</v>
      </c>
      <c r="E180" s="90" t="s">
        <v>13</v>
      </c>
      <c r="F180" s="24">
        <f t="shared" si="2"/>
        <v>96960</v>
      </c>
      <c r="K180" s="41"/>
    </row>
    <row r="181" spans="1:11" ht="12.75">
      <c r="A181" s="50"/>
      <c r="B181" s="62">
        <v>85228</v>
      </c>
      <c r="C181" s="76" t="s">
        <v>92</v>
      </c>
      <c r="D181" s="89">
        <f>SUM(D182)</f>
        <v>110600</v>
      </c>
      <c r="E181" s="89">
        <f>SUM(E182)</f>
        <v>0</v>
      </c>
      <c r="F181" s="28">
        <f t="shared" si="2"/>
        <v>110600</v>
      </c>
      <c r="K181" s="41"/>
    </row>
    <row r="182" spans="1:11" ht="12.75">
      <c r="A182" s="25"/>
      <c r="B182" s="91"/>
      <c r="C182" s="77" t="s">
        <v>12</v>
      </c>
      <c r="D182" s="90">
        <v>110600</v>
      </c>
      <c r="E182" s="90" t="s">
        <v>13</v>
      </c>
      <c r="F182" s="24">
        <f t="shared" si="2"/>
        <v>110600</v>
      </c>
      <c r="K182" s="41"/>
    </row>
    <row r="183" spans="1:11" ht="12.75">
      <c r="A183" s="25"/>
      <c r="B183" s="61"/>
      <c r="C183" s="73" t="s">
        <v>37</v>
      </c>
      <c r="D183" s="90">
        <v>106300</v>
      </c>
      <c r="E183" s="90" t="s">
        <v>13</v>
      </c>
      <c r="F183" s="24">
        <f t="shared" si="2"/>
        <v>106300</v>
      </c>
      <c r="K183" s="41"/>
    </row>
    <row r="184" spans="1:11" ht="12.75">
      <c r="A184" s="25"/>
      <c r="B184" s="75">
        <v>85295</v>
      </c>
      <c r="C184" s="76" t="s">
        <v>23</v>
      </c>
      <c r="D184" s="89">
        <f>SUM(D185)</f>
        <v>290000</v>
      </c>
      <c r="E184" s="89">
        <f>SUM(E185)</f>
        <v>0</v>
      </c>
      <c r="F184" s="28">
        <f t="shared" si="2"/>
        <v>290000</v>
      </c>
      <c r="K184" s="41"/>
    </row>
    <row r="185" spans="1:11" ht="12.75">
      <c r="A185" s="25"/>
      <c r="B185" s="71"/>
      <c r="C185" s="77" t="s">
        <v>12</v>
      </c>
      <c r="D185" s="24">
        <v>290000</v>
      </c>
      <c r="E185" s="24" t="s">
        <v>13</v>
      </c>
      <c r="F185" s="24">
        <f t="shared" si="2"/>
        <v>290000</v>
      </c>
      <c r="K185" s="34"/>
    </row>
    <row r="186" spans="1:11" ht="12.75">
      <c r="A186" s="25"/>
      <c r="B186" s="71"/>
      <c r="C186" s="42" t="s">
        <v>30</v>
      </c>
      <c r="D186" s="30">
        <v>86000</v>
      </c>
      <c r="E186" s="30" t="s">
        <v>13</v>
      </c>
      <c r="F186" s="30">
        <f t="shared" si="2"/>
        <v>86000</v>
      </c>
      <c r="K186" s="41"/>
    </row>
    <row r="187" spans="1:11" ht="12.75">
      <c r="A187" s="32">
        <v>853</v>
      </c>
      <c r="B187" s="66"/>
      <c r="C187" s="67" t="s">
        <v>93</v>
      </c>
      <c r="D187" s="14">
        <f>SUM(D188,D191)</f>
        <v>0</v>
      </c>
      <c r="E187" s="14">
        <f>SUM(E188,E191,E194)</f>
        <v>1041684</v>
      </c>
      <c r="F187" s="14">
        <f t="shared" si="2"/>
        <v>1041684</v>
      </c>
      <c r="K187" s="34"/>
    </row>
    <row r="188" spans="1:11" ht="12.75">
      <c r="A188" s="25"/>
      <c r="B188" s="56">
        <v>85321</v>
      </c>
      <c r="C188" s="76" t="s">
        <v>94</v>
      </c>
      <c r="D188" s="28">
        <f>SUM(D189)</f>
        <v>0</v>
      </c>
      <c r="E188" s="28">
        <f>SUM(E189)</f>
        <v>140300</v>
      </c>
      <c r="F188" s="28">
        <f t="shared" si="2"/>
        <v>140300</v>
      </c>
      <c r="K188" s="41"/>
    </row>
    <row r="189" spans="1:11" ht="12.75">
      <c r="A189" s="25"/>
      <c r="B189" s="71"/>
      <c r="C189" s="77" t="s">
        <v>12</v>
      </c>
      <c r="D189" s="24" t="s">
        <v>13</v>
      </c>
      <c r="E189" s="24">
        <v>140300</v>
      </c>
      <c r="F189" s="24">
        <f t="shared" si="2"/>
        <v>140300</v>
      </c>
      <c r="K189" s="41"/>
    </row>
    <row r="190" spans="1:11" ht="12.75">
      <c r="A190" s="25"/>
      <c r="B190" s="61"/>
      <c r="C190" s="42" t="s">
        <v>37</v>
      </c>
      <c r="D190" s="30" t="s">
        <v>13</v>
      </c>
      <c r="E190" s="30">
        <v>117100</v>
      </c>
      <c r="F190" s="30">
        <f t="shared" si="2"/>
        <v>117100</v>
      </c>
      <c r="K190" s="34"/>
    </row>
    <row r="191" spans="1:11" ht="12.75">
      <c r="A191" s="25"/>
      <c r="B191" s="62">
        <v>85324</v>
      </c>
      <c r="C191" s="76" t="s">
        <v>95</v>
      </c>
      <c r="D191" s="28">
        <f>SUM(D192)</f>
        <v>0</v>
      </c>
      <c r="E191" s="28">
        <f>SUM(E192)</f>
        <v>55000</v>
      </c>
      <c r="F191" s="28">
        <f t="shared" si="2"/>
        <v>55000</v>
      </c>
      <c r="K191" s="41"/>
    </row>
    <row r="192" spans="1:11" ht="12.75">
      <c r="A192" s="25"/>
      <c r="B192" s="80"/>
      <c r="C192" s="77" t="s">
        <v>12</v>
      </c>
      <c r="D192" s="24" t="s">
        <v>13</v>
      </c>
      <c r="E192" s="24">
        <v>55000</v>
      </c>
      <c r="F192" s="24">
        <f t="shared" si="2"/>
        <v>55000</v>
      </c>
      <c r="K192" s="41"/>
    </row>
    <row r="193" spans="1:11" ht="12.75">
      <c r="A193" s="25"/>
      <c r="B193" s="57"/>
      <c r="C193" s="42" t="s">
        <v>37</v>
      </c>
      <c r="D193" s="24" t="s">
        <v>13</v>
      </c>
      <c r="E193" s="24">
        <v>55000</v>
      </c>
      <c r="F193" s="24">
        <f t="shared" si="2"/>
        <v>55000</v>
      </c>
      <c r="K193" s="15"/>
    </row>
    <row r="194" spans="1:11" ht="12.75">
      <c r="A194" s="25"/>
      <c r="B194" s="62">
        <v>85333</v>
      </c>
      <c r="C194" s="27" t="s">
        <v>96</v>
      </c>
      <c r="D194" s="28">
        <f>SUM(D195)</f>
        <v>0</v>
      </c>
      <c r="E194" s="28">
        <f>SUM(E195)</f>
        <v>846384</v>
      </c>
      <c r="F194" s="28">
        <f t="shared" si="2"/>
        <v>846384</v>
      </c>
      <c r="K194" s="15"/>
    </row>
    <row r="195" spans="1:11" ht="12.75">
      <c r="A195" s="25"/>
      <c r="B195" s="57"/>
      <c r="C195" s="77" t="s">
        <v>12</v>
      </c>
      <c r="D195" s="24" t="s">
        <v>13</v>
      </c>
      <c r="E195" s="24">
        <v>846384</v>
      </c>
      <c r="F195" s="24">
        <f t="shared" si="2"/>
        <v>846384</v>
      </c>
      <c r="K195" s="15"/>
    </row>
    <row r="196" spans="1:11" ht="12.75">
      <c r="A196" s="43"/>
      <c r="B196" s="58"/>
      <c r="C196" s="42" t="s">
        <v>97</v>
      </c>
      <c r="D196" s="47" t="s">
        <v>13</v>
      </c>
      <c r="E196" s="24">
        <v>846384</v>
      </c>
      <c r="F196" s="24">
        <f t="shared" si="2"/>
        <v>846384</v>
      </c>
      <c r="K196" s="15"/>
    </row>
    <row r="197" spans="1:11" ht="12.75">
      <c r="A197" s="32">
        <v>854</v>
      </c>
      <c r="B197" s="66"/>
      <c r="C197" s="67" t="s">
        <v>98</v>
      </c>
      <c r="D197" s="14">
        <f>SUM(D198,D201,D204,D207,D210,D213)</f>
        <v>12000</v>
      </c>
      <c r="E197" s="14">
        <f>SUM(E198,E201,E204,E207,E210,E213)</f>
        <v>2375000</v>
      </c>
      <c r="F197" s="14">
        <f t="shared" si="2"/>
        <v>2387000</v>
      </c>
      <c r="K197" s="34"/>
    </row>
    <row r="198" spans="1:11" ht="23.25">
      <c r="A198" s="50"/>
      <c r="B198" s="56">
        <v>85406</v>
      </c>
      <c r="C198" s="76" t="s">
        <v>99</v>
      </c>
      <c r="D198" s="28">
        <f>SUM(D199)</f>
        <v>0</v>
      </c>
      <c r="E198" s="28">
        <f>SUM(E199)</f>
        <v>1200000</v>
      </c>
      <c r="F198" s="28">
        <f t="shared" si="2"/>
        <v>1200000</v>
      </c>
      <c r="K198" s="41"/>
    </row>
    <row r="199" spans="1:11" ht="12.75">
      <c r="A199" s="50"/>
      <c r="B199" s="92"/>
      <c r="C199" s="23" t="s">
        <v>12</v>
      </c>
      <c r="D199" s="93" t="s">
        <v>13</v>
      </c>
      <c r="E199" s="24">
        <v>1200000</v>
      </c>
      <c r="F199" s="24">
        <f t="shared" si="2"/>
        <v>1200000</v>
      </c>
      <c r="K199" s="41"/>
    </row>
    <row r="200" spans="1:11" ht="12.75">
      <c r="A200" s="50"/>
      <c r="B200" s="94"/>
      <c r="C200" s="23" t="s">
        <v>100</v>
      </c>
      <c r="D200" s="95" t="s">
        <v>13</v>
      </c>
      <c r="E200" s="30">
        <v>1200000</v>
      </c>
      <c r="F200" s="30">
        <f t="shared" si="2"/>
        <v>1200000</v>
      </c>
      <c r="K200" s="34"/>
    </row>
    <row r="201" spans="1:11" ht="12.75">
      <c r="A201" s="50"/>
      <c r="B201" s="96">
        <v>85407</v>
      </c>
      <c r="C201" s="27" t="s">
        <v>101</v>
      </c>
      <c r="D201" s="87">
        <f>SUM(D202)</f>
        <v>12000</v>
      </c>
      <c r="E201" s="28">
        <f>SUM(E202)</f>
        <v>0</v>
      </c>
      <c r="F201" s="28">
        <f t="shared" si="2"/>
        <v>12000</v>
      </c>
      <c r="K201" s="41"/>
    </row>
    <row r="202" spans="1:11" ht="12.75">
      <c r="A202" s="50"/>
      <c r="B202" s="92"/>
      <c r="C202" s="23" t="s">
        <v>12</v>
      </c>
      <c r="D202" s="93">
        <v>12000</v>
      </c>
      <c r="E202" s="24" t="s">
        <v>13</v>
      </c>
      <c r="F202" s="24">
        <f t="shared" si="2"/>
        <v>12000</v>
      </c>
      <c r="K202" s="41"/>
    </row>
    <row r="203" spans="1:11" ht="12.75">
      <c r="A203" s="50"/>
      <c r="B203" s="94"/>
      <c r="C203" s="23" t="s">
        <v>102</v>
      </c>
      <c r="D203" s="93">
        <v>12000</v>
      </c>
      <c r="E203" s="24" t="s">
        <v>13</v>
      </c>
      <c r="F203" s="24">
        <f t="shared" si="2"/>
        <v>12000</v>
      </c>
      <c r="K203" s="41"/>
    </row>
    <row r="204" spans="1:11" ht="12.75">
      <c r="A204" s="50"/>
      <c r="B204" s="92">
        <v>85410</v>
      </c>
      <c r="C204" s="27" t="s">
        <v>103</v>
      </c>
      <c r="D204" s="87">
        <f>SUM(D205)</f>
        <v>0</v>
      </c>
      <c r="E204" s="87">
        <f>SUM(E205)</f>
        <v>200000</v>
      </c>
      <c r="F204" s="28">
        <f t="shared" si="2"/>
        <v>200000</v>
      </c>
      <c r="K204" s="41"/>
    </row>
    <row r="205" spans="1:11" ht="12.75">
      <c r="A205" s="50"/>
      <c r="B205" s="97"/>
      <c r="C205" s="23" t="s">
        <v>12</v>
      </c>
      <c r="D205" s="93" t="s">
        <v>13</v>
      </c>
      <c r="E205" s="24">
        <v>200000</v>
      </c>
      <c r="F205" s="24">
        <f t="shared" si="2"/>
        <v>200000</v>
      </c>
      <c r="K205" s="41"/>
    </row>
    <row r="206" spans="1:11" ht="12.75">
      <c r="A206" s="50"/>
      <c r="B206" s="94"/>
      <c r="C206" s="23" t="s">
        <v>100</v>
      </c>
      <c r="D206" s="93" t="s">
        <v>13</v>
      </c>
      <c r="E206" s="24">
        <v>200000</v>
      </c>
      <c r="F206" s="24">
        <f t="shared" si="2"/>
        <v>200000</v>
      </c>
      <c r="K206" s="41"/>
    </row>
    <row r="207" spans="1:11" ht="12.75">
      <c r="A207" s="50"/>
      <c r="B207" s="94">
        <v>85419</v>
      </c>
      <c r="C207" s="27" t="s">
        <v>104</v>
      </c>
      <c r="D207" s="87">
        <f>SUM(D208)</f>
        <v>0</v>
      </c>
      <c r="E207" s="28">
        <f>SUM(E208)</f>
        <v>950000</v>
      </c>
      <c r="F207" s="28">
        <f t="shared" si="2"/>
        <v>950000</v>
      </c>
      <c r="K207" s="15"/>
    </row>
    <row r="208" spans="1:11" ht="12.75">
      <c r="A208" s="50"/>
      <c r="B208" s="92"/>
      <c r="C208" s="23" t="s">
        <v>12</v>
      </c>
      <c r="D208" s="93" t="s">
        <v>13</v>
      </c>
      <c r="E208" s="24">
        <v>950000</v>
      </c>
      <c r="F208" s="24">
        <f t="shared" si="2"/>
        <v>950000</v>
      </c>
      <c r="K208" s="34"/>
    </row>
    <row r="209" spans="1:11" ht="12.75">
      <c r="A209" s="50"/>
      <c r="B209" s="61"/>
      <c r="C209" s="98" t="s">
        <v>102</v>
      </c>
      <c r="D209" s="30" t="s">
        <v>13</v>
      </c>
      <c r="E209" s="30">
        <v>950000</v>
      </c>
      <c r="F209" s="30">
        <f t="shared" si="2"/>
        <v>950000</v>
      </c>
      <c r="K209" s="41"/>
    </row>
    <row r="210" spans="1:11" ht="12.75">
      <c r="A210" s="50"/>
      <c r="B210" s="61">
        <v>85446</v>
      </c>
      <c r="C210" s="76" t="s">
        <v>105</v>
      </c>
      <c r="D210" s="28">
        <f>SUM(D211)</f>
        <v>0</v>
      </c>
      <c r="E210" s="28">
        <f>SUM(E211)</f>
        <v>20000</v>
      </c>
      <c r="F210" s="28">
        <f t="shared" si="2"/>
        <v>20000</v>
      </c>
      <c r="K210" s="41"/>
    </row>
    <row r="211" spans="1:11" ht="12.75">
      <c r="A211" s="50"/>
      <c r="B211" s="57"/>
      <c r="C211" s="73" t="s">
        <v>12</v>
      </c>
      <c r="D211" s="24" t="s">
        <v>13</v>
      </c>
      <c r="E211" s="24">
        <v>20000</v>
      </c>
      <c r="F211" s="24">
        <f t="shared" si="2"/>
        <v>20000</v>
      </c>
      <c r="K211" s="34"/>
    </row>
    <row r="212" spans="1:11" ht="12.75">
      <c r="A212" s="50"/>
      <c r="B212" s="61"/>
      <c r="C212" s="98" t="s">
        <v>100</v>
      </c>
      <c r="D212" s="24" t="s">
        <v>13</v>
      </c>
      <c r="E212" s="24">
        <v>20000</v>
      </c>
      <c r="F212" s="24">
        <f t="shared" si="2"/>
        <v>20000</v>
      </c>
      <c r="K212" s="41"/>
    </row>
    <row r="213" spans="1:11" ht="12.75">
      <c r="A213" s="50"/>
      <c r="B213" s="62">
        <v>85495</v>
      </c>
      <c r="C213" s="76" t="s">
        <v>23</v>
      </c>
      <c r="D213" s="28">
        <f>SUM(D214)</f>
        <v>0</v>
      </c>
      <c r="E213" s="28">
        <f>SUM(E214)</f>
        <v>5000</v>
      </c>
      <c r="F213" s="28">
        <f t="shared" si="2"/>
        <v>5000</v>
      </c>
      <c r="K213" s="34"/>
    </row>
    <row r="214" spans="1:11" ht="12.75">
      <c r="A214" s="99"/>
      <c r="B214" s="100"/>
      <c r="C214" s="101" t="s">
        <v>12</v>
      </c>
      <c r="D214" s="31" t="s">
        <v>13</v>
      </c>
      <c r="E214" s="31">
        <v>5000</v>
      </c>
      <c r="F214" s="31">
        <f t="shared" si="2"/>
        <v>5000</v>
      </c>
      <c r="K214" s="41"/>
    </row>
    <row r="215" spans="1:11" ht="12.75">
      <c r="A215" s="32">
        <v>900</v>
      </c>
      <c r="B215" s="60"/>
      <c r="C215" s="67" t="s">
        <v>106</v>
      </c>
      <c r="D215" s="14">
        <f>SUM(D216,D218,D220,D223)</f>
        <v>6110000</v>
      </c>
      <c r="E215" s="14">
        <f>SUM(E216,E218,E220,E223)</f>
        <v>0</v>
      </c>
      <c r="F215" s="14">
        <f>SUM(D215:E215)</f>
        <v>6110000</v>
      </c>
      <c r="K215" s="41"/>
    </row>
    <row r="216" spans="1:11" ht="12.75">
      <c r="A216" s="25"/>
      <c r="B216" s="62">
        <v>90003</v>
      </c>
      <c r="C216" s="76" t="s">
        <v>107</v>
      </c>
      <c r="D216" s="28">
        <f>SUM(D217)</f>
        <v>770000</v>
      </c>
      <c r="E216" s="28">
        <f>SUM(E217)</f>
        <v>0</v>
      </c>
      <c r="F216" s="28">
        <f aca="true" t="shared" si="3" ref="F216:F247">SUM(D216:E216)</f>
        <v>770000</v>
      </c>
      <c r="K216" s="41"/>
    </row>
    <row r="217" spans="1:11" ht="12.75">
      <c r="A217" s="25"/>
      <c r="B217" s="61"/>
      <c r="C217" s="72" t="s">
        <v>12</v>
      </c>
      <c r="D217" s="30">
        <v>770000</v>
      </c>
      <c r="E217" s="30" t="s">
        <v>13</v>
      </c>
      <c r="F217" s="30">
        <f t="shared" si="3"/>
        <v>770000</v>
      </c>
      <c r="K217" s="34"/>
    </row>
    <row r="218" spans="1:11" ht="12.75">
      <c r="A218" s="25"/>
      <c r="B218" s="62">
        <v>90004</v>
      </c>
      <c r="C218" s="76" t="s">
        <v>108</v>
      </c>
      <c r="D218" s="28">
        <f>SUM(D219)</f>
        <v>430000</v>
      </c>
      <c r="E218" s="28">
        <f>SUM(E219)</f>
        <v>0</v>
      </c>
      <c r="F218" s="28">
        <f t="shared" si="3"/>
        <v>430000</v>
      </c>
      <c r="K218" s="41"/>
    </row>
    <row r="219" spans="1:11" ht="12.75">
      <c r="A219" s="25"/>
      <c r="B219" s="62"/>
      <c r="C219" s="72" t="s">
        <v>12</v>
      </c>
      <c r="D219" s="30">
        <v>430000</v>
      </c>
      <c r="E219" s="30" t="s">
        <v>13</v>
      </c>
      <c r="F219" s="30">
        <f t="shared" si="3"/>
        <v>430000</v>
      </c>
      <c r="K219" s="15"/>
    </row>
    <row r="220" spans="1:11" ht="12.75">
      <c r="A220" s="25"/>
      <c r="B220" s="62">
        <v>90015</v>
      </c>
      <c r="C220" s="76" t="s">
        <v>109</v>
      </c>
      <c r="D220" s="28">
        <f>SUM(D221,D222)</f>
        <v>1200000</v>
      </c>
      <c r="E220" s="28">
        <f>SUM(E221)</f>
        <v>0</v>
      </c>
      <c r="F220" s="28">
        <f t="shared" si="3"/>
        <v>1200000</v>
      </c>
      <c r="K220" s="34"/>
    </row>
    <row r="221" spans="1:11" ht="12.75">
      <c r="A221" s="25"/>
      <c r="B221" s="80"/>
      <c r="C221" s="72" t="s">
        <v>12</v>
      </c>
      <c r="D221" s="24">
        <v>1000000</v>
      </c>
      <c r="E221" s="24" t="s">
        <v>13</v>
      </c>
      <c r="F221" s="24">
        <f t="shared" si="3"/>
        <v>1000000</v>
      </c>
      <c r="K221" s="41"/>
    </row>
    <row r="222" spans="1:11" ht="12.75">
      <c r="A222" s="25"/>
      <c r="B222" s="61"/>
      <c r="C222" s="72" t="s">
        <v>26</v>
      </c>
      <c r="D222" s="30">
        <v>200000</v>
      </c>
      <c r="E222" s="85" t="s">
        <v>13</v>
      </c>
      <c r="F222" s="30">
        <f t="shared" si="3"/>
        <v>200000</v>
      </c>
      <c r="K222" s="41"/>
    </row>
    <row r="223" spans="1:11" ht="12.75">
      <c r="A223" s="25"/>
      <c r="B223" s="62">
        <v>90095</v>
      </c>
      <c r="C223" s="76" t="s">
        <v>23</v>
      </c>
      <c r="D223" s="28">
        <f>SUM(D224,D226)</f>
        <v>3710000</v>
      </c>
      <c r="E223" s="28">
        <f>SUM(E224,E226)</f>
        <v>0</v>
      </c>
      <c r="F223" s="28">
        <f t="shared" si="3"/>
        <v>3710000</v>
      </c>
      <c r="K223" s="34"/>
    </row>
    <row r="224" spans="1:11" ht="12.75">
      <c r="A224" s="25"/>
      <c r="B224" s="71"/>
      <c r="C224" s="77" t="s">
        <v>12</v>
      </c>
      <c r="D224" s="24">
        <v>3200000</v>
      </c>
      <c r="E224" s="24" t="s">
        <v>13</v>
      </c>
      <c r="F224" s="24">
        <f t="shared" si="3"/>
        <v>3200000</v>
      </c>
      <c r="K224" s="41"/>
    </row>
    <row r="225" spans="1:11" ht="12.75">
      <c r="A225" s="25"/>
      <c r="B225" s="71"/>
      <c r="C225" s="23" t="s">
        <v>30</v>
      </c>
      <c r="D225" s="24">
        <v>30000</v>
      </c>
      <c r="E225" s="24" t="s">
        <v>13</v>
      </c>
      <c r="F225" s="24">
        <f t="shared" si="3"/>
        <v>30000</v>
      </c>
      <c r="K225" s="34"/>
    </row>
    <row r="226" spans="1:11" ht="12.75">
      <c r="A226" s="43"/>
      <c r="B226" s="81"/>
      <c r="C226" s="102" t="s">
        <v>26</v>
      </c>
      <c r="D226" s="31">
        <v>510000</v>
      </c>
      <c r="E226" s="31" t="s">
        <v>13</v>
      </c>
      <c r="F226" s="31">
        <f t="shared" si="3"/>
        <v>510000</v>
      </c>
      <c r="K226" s="41"/>
    </row>
    <row r="227" spans="1:11" ht="12.75">
      <c r="A227" s="32">
        <v>921</v>
      </c>
      <c r="B227" s="66"/>
      <c r="C227" s="67" t="s">
        <v>110</v>
      </c>
      <c r="D227" s="14">
        <f>SUM(D228,D231,D234,D237,D239)</f>
        <v>1810000</v>
      </c>
      <c r="E227" s="14">
        <f>SUM(E228,E231,E234,E237,E239)</f>
        <v>2200000</v>
      </c>
      <c r="F227" s="14">
        <f>SUM(D227:E227)</f>
        <v>4010000</v>
      </c>
      <c r="K227" s="34"/>
    </row>
    <row r="228" spans="1:11" ht="12.75">
      <c r="A228" s="25"/>
      <c r="B228" s="56">
        <v>92109</v>
      </c>
      <c r="C228" s="76" t="s">
        <v>111</v>
      </c>
      <c r="D228" s="28">
        <f>SUM(D229)</f>
        <v>0</v>
      </c>
      <c r="E228" s="28">
        <f>SUM(E229)</f>
        <v>1100000</v>
      </c>
      <c r="F228" s="28">
        <f t="shared" si="3"/>
        <v>1100000</v>
      </c>
      <c r="K228" s="41"/>
    </row>
    <row r="229" spans="1:11" ht="12.75">
      <c r="A229" s="25"/>
      <c r="B229" s="71"/>
      <c r="C229" s="77" t="s">
        <v>12</v>
      </c>
      <c r="D229" s="24" t="s">
        <v>13</v>
      </c>
      <c r="E229" s="24">
        <v>1100000</v>
      </c>
      <c r="F229" s="24">
        <f t="shared" si="3"/>
        <v>1100000</v>
      </c>
      <c r="K229" s="34"/>
    </row>
    <row r="230" spans="1:11" ht="12.75">
      <c r="A230" s="25"/>
      <c r="B230" s="61"/>
      <c r="C230" s="23" t="s">
        <v>112</v>
      </c>
      <c r="D230" s="30" t="s">
        <v>13</v>
      </c>
      <c r="E230" s="30">
        <v>1100000</v>
      </c>
      <c r="F230" s="30">
        <f t="shared" si="3"/>
        <v>1100000</v>
      </c>
      <c r="K230" s="41"/>
    </row>
    <row r="231" spans="1:11" ht="12.75">
      <c r="A231" s="25"/>
      <c r="B231" s="62">
        <v>92116</v>
      </c>
      <c r="C231" s="76" t="s">
        <v>113</v>
      </c>
      <c r="D231" s="28">
        <f>SUM(D232)</f>
        <v>0</v>
      </c>
      <c r="E231" s="28">
        <f>SUM(E232)</f>
        <v>1100000</v>
      </c>
      <c r="F231" s="28">
        <f t="shared" si="3"/>
        <v>1100000</v>
      </c>
      <c r="K231" s="41"/>
    </row>
    <row r="232" spans="1:11" ht="12.75">
      <c r="A232" s="25"/>
      <c r="B232" s="71"/>
      <c r="C232" s="77" t="s">
        <v>12</v>
      </c>
      <c r="D232" s="24" t="s">
        <v>13</v>
      </c>
      <c r="E232" s="24">
        <v>1100000</v>
      </c>
      <c r="F232" s="24">
        <f t="shared" si="3"/>
        <v>1100000</v>
      </c>
      <c r="K232" s="41"/>
    </row>
    <row r="233" spans="1:11" ht="12.75">
      <c r="A233" s="25"/>
      <c r="B233" s="57"/>
      <c r="C233" s="23" t="s">
        <v>112</v>
      </c>
      <c r="D233" s="30" t="s">
        <v>13</v>
      </c>
      <c r="E233" s="30">
        <v>1100000</v>
      </c>
      <c r="F233" s="30">
        <f t="shared" si="3"/>
        <v>1100000</v>
      </c>
      <c r="K233" s="15"/>
    </row>
    <row r="234" spans="1:11" ht="12.75">
      <c r="A234" s="25"/>
      <c r="B234" s="62">
        <v>92118</v>
      </c>
      <c r="C234" s="103" t="s">
        <v>114</v>
      </c>
      <c r="D234" s="28">
        <f>SUM(D235)</f>
        <v>1300000</v>
      </c>
      <c r="E234" s="28">
        <f>SUM(E235)</f>
        <v>0</v>
      </c>
      <c r="F234" s="28">
        <f t="shared" si="3"/>
        <v>1300000</v>
      </c>
      <c r="K234" s="34"/>
    </row>
    <row r="235" spans="1:11" ht="12.75">
      <c r="A235" s="25"/>
      <c r="B235" s="71"/>
      <c r="C235" s="77" t="s">
        <v>12</v>
      </c>
      <c r="D235" s="24">
        <v>1300000</v>
      </c>
      <c r="E235" s="24" t="s">
        <v>13</v>
      </c>
      <c r="F235" s="24">
        <f t="shared" si="3"/>
        <v>1300000</v>
      </c>
      <c r="K235" s="41"/>
    </row>
    <row r="236" spans="1:11" ht="12.75">
      <c r="A236" s="25"/>
      <c r="B236" s="71"/>
      <c r="C236" s="23" t="s">
        <v>112</v>
      </c>
      <c r="D236" s="24">
        <v>1300000</v>
      </c>
      <c r="E236" s="24" t="s">
        <v>13</v>
      </c>
      <c r="F236" s="24">
        <f t="shared" si="3"/>
        <v>1300000</v>
      </c>
      <c r="K236" s="41"/>
    </row>
    <row r="237" spans="1:11" ht="12.75">
      <c r="A237" s="25"/>
      <c r="B237" s="62">
        <v>92120</v>
      </c>
      <c r="C237" s="76" t="s">
        <v>115</v>
      </c>
      <c r="D237" s="28">
        <f>SUM(D238)</f>
        <v>10000</v>
      </c>
      <c r="E237" s="28">
        <f>SUM(E238)</f>
        <v>0</v>
      </c>
      <c r="F237" s="28">
        <f>SUM(D237:E237)</f>
        <v>10000</v>
      </c>
      <c r="K237" s="41"/>
    </row>
    <row r="238" spans="1:11" ht="12.75">
      <c r="A238" s="25"/>
      <c r="B238" s="61"/>
      <c r="C238" s="77" t="s">
        <v>12</v>
      </c>
      <c r="D238" s="30">
        <v>10000</v>
      </c>
      <c r="E238" s="30" t="s">
        <v>13</v>
      </c>
      <c r="F238" s="30">
        <f>SUM(D238:E238)</f>
        <v>10000</v>
      </c>
      <c r="K238" s="41"/>
    </row>
    <row r="239" spans="1:11" ht="12.75">
      <c r="A239" s="25"/>
      <c r="B239" s="62">
        <v>92195</v>
      </c>
      <c r="C239" s="76" t="s">
        <v>23</v>
      </c>
      <c r="D239" s="28">
        <f>SUM(D240)</f>
        <v>500000</v>
      </c>
      <c r="E239" s="28">
        <f>SUM(E240)</f>
        <v>0</v>
      </c>
      <c r="F239" s="28">
        <f t="shared" si="3"/>
        <v>500000</v>
      </c>
      <c r="K239" s="34"/>
    </row>
    <row r="240" spans="1:11" ht="12.75">
      <c r="A240" s="25"/>
      <c r="B240" s="71"/>
      <c r="C240" s="72" t="s">
        <v>12</v>
      </c>
      <c r="D240" s="30">
        <v>500000</v>
      </c>
      <c r="E240" s="30" t="s">
        <v>13</v>
      </c>
      <c r="F240" s="30">
        <f t="shared" si="3"/>
        <v>500000</v>
      </c>
      <c r="K240" s="41"/>
    </row>
    <row r="241" spans="1:11" ht="12.75">
      <c r="A241" s="32">
        <v>926</v>
      </c>
      <c r="B241" s="66"/>
      <c r="C241" s="67" t="s">
        <v>116</v>
      </c>
      <c r="D241" s="14">
        <f>SUM(D242,D245)</f>
        <v>1740000</v>
      </c>
      <c r="E241" s="14">
        <f>SUM(E242,E245)</f>
        <v>0</v>
      </c>
      <c r="F241" s="14">
        <f>SUM(D241:E241)</f>
        <v>1740000</v>
      </c>
      <c r="K241" s="41"/>
    </row>
    <row r="242" spans="1:11" ht="12.75">
      <c r="A242" s="25"/>
      <c r="B242" s="56">
        <v>92604</v>
      </c>
      <c r="C242" s="76" t="s">
        <v>117</v>
      </c>
      <c r="D242" s="28">
        <f>SUM(D243)</f>
        <v>1000000</v>
      </c>
      <c r="E242" s="28">
        <f>SUM(E243)</f>
        <v>0</v>
      </c>
      <c r="F242" s="28">
        <f t="shared" si="3"/>
        <v>1000000</v>
      </c>
      <c r="K242" s="34"/>
    </row>
    <row r="243" spans="1:11" ht="12.75">
      <c r="A243" s="25"/>
      <c r="B243" s="71"/>
      <c r="C243" s="77" t="s">
        <v>12</v>
      </c>
      <c r="D243" s="24">
        <v>1000000</v>
      </c>
      <c r="E243" s="24" t="s">
        <v>13</v>
      </c>
      <c r="F243" s="24">
        <f t="shared" si="3"/>
        <v>1000000</v>
      </c>
      <c r="K243" s="41"/>
    </row>
    <row r="244" spans="1:11" ht="12.75">
      <c r="A244" s="25"/>
      <c r="B244" s="71"/>
      <c r="C244" s="23" t="s">
        <v>118</v>
      </c>
      <c r="D244" s="24">
        <v>1000000</v>
      </c>
      <c r="E244" s="24" t="s">
        <v>13</v>
      </c>
      <c r="F244" s="24">
        <f t="shared" si="3"/>
        <v>1000000</v>
      </c>
      <c r="K244" s="41"/>
    </row>
    <row r="245" spans="1:11" ht="12.75">
      <c r="A245" s="25"/>
      <c r="B245" s="62">
        <v>92605</v>
      </c>
      <c r="C245" s="76" t="s">
        <v>119</v>
      </c>
      <c r="D245" s="28">
        <f>SUM(D246)</f>
        <v>740000</v>
      </c>
      <c r="E245" s="28">
        <f>SUM(E246)</f>
        <v>0</v>
      </c>
      <c r="F245" s="28">
        <f t="shared" si="3"/>
        <v>740000</v>
      </c>
      <c r="K245" s="41"/>
    </row>
    <row r="246" spans="1:11" ht="12.75">
      <c r="A246" s="25"/>
      <c r="B246" s="71"/>
      <c r="C246" s="77" t="s">
        <v>12</v>
      </c>
      <c r="D246" s="24">
        <v>740000</v>
      </c>
      <c r="E246" s="24" t="s">
        <v>13</v>
      </c>
      <c r="F246" s="24">
        <f t="shared" si="3"/>
        <v>740000</v>
      </c>
      <c r="K246" s="15"/>
    </row>
    <row r="247" spans="1:11" ht="12.75">
      <c r="A247" s="25"/>
      <c r="B247" s="71"/>
      <c r="C247" s="42" t="s">
        <v>30</v>
      </c>
      <c r="D247" s="30">
        <v>700000</v>
      </c>
      <c r="E247" s="30" t="s">
        <v>13</v>
      </c>
      <c r="F247" s="30">
        <f t="shared" si="3"/>
        <v>700000</v>
      </c>
      <c r="K247" s="34"/>
    </row>
    <row r="248" spans="1:11" ht="12.75">
      <c r="A248" s="32"/>
      <c r="B248" s="66"/>
      <c r="C248" s="67" t="s">
        <v>120</v>
      </c>
      <c r="D248" s="14">
        <f>SUM(D241,D227,D215,D197,D187,D152,D139,D136,D92,D86,D81,D77,D63,D59,D44,D34,D28,D24,D18,D13,D6)</f>
        <v>78627215</v>
      </c>
      <c r="E248" s="14">
        <f>SUM(E6,E13,E18,E24,E28,E34,E44,E59,E63,E77,E81,E86,E92,E136,E139,E152,E187,E197,E215,E227,E241)</f>
        <v>44463488</v>
      </c>
      <c r="F248" s="14">
        <f>SUM(D248:E248)</f>
        <v>123090703</v>
      </c>
      <c r="K248" s="41"/>
    </row>
    <row r="249" ht="12.75">
      <c r="K249" s="41"/>
    </row>
    <row r="250" spans="5:11" ht="12.75">
      <c r="E250" s="104"/>
      <c r="K250" s="41"/>
    </row>
    <row r="251" ht="12.75">
      <c r="K251" s="34"/>
    </row>
    <row r="252" ht="12.75">
      <c r="K252" s="41"/>
    </row>
    <row r="253" ht="12.75">
      <c r="K253" s="41"/>
    </row>
    <row r="254" ht="12.75">
      <c r="K254" s="15"/>
    </row>
  </sheetData>
  <mergeCells count="1">
    <mergeCell ref="C2:E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1"/>
  <rowBreaks count="7" manualBreakCount="7">
    <brk id="31" max="255" man="1"/>
    <brk id="62" max="255" man="1"/>
    <brk id="91" max="255" man="1"/>
    <brk id="124" max="255" man="1"/>
    <brk id="159" max="255" man="1"/>
    <brk id="196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2006-01-06T07:58:41Z</cp:lastPrinted>
  <dcterms:created xsi:type="dcterms:W3CDTF">1997-02-26T13:46:56Z</dcterms:created>
  <dcterms:modified xsi:type="dcterms:W3CDTF">2006-01-06T08:00:55Z</dcterms:modified>
  <cp:category/>
  <cp:version/>
  <cp:contentType/>
  <cp:contentStatus/>
  <cp:revision>1</cp:revision>
</cp:coreProperties>
</file>