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9435" windowHeight="4560" tabRatio="601" activeTab="0"/>
  </bookViews>
  <sheets>
    <sheet name="zał 1" sheetId="1" r:id="rId1"/>
    <sheet name="Arkusz1" sheetId="2" r:id="rId2"/>
  </sheets>
  <definedNames>
    <definedName name="_xlnm.Print_Area" localSheetId="0">'zał 1'!$B$1:$I$193</definedName>
  </definedNames>
  <calcPr fullCalcOnLoad="1"/>
</workbook>
</file>

<file path=xl/sharedStrings.xml><?xml version="1.0" encoding="utf-8"?>
<sst xmlns="http://schemas.openxmlformats.org/spreadsheetml/2006/main" count="274" uniqueCount="153">
  <si>
    <t>WYSZCZEGÓLNIENIE</t>
  </si>
  <si>
    <t>MIASTO NA PRAWACH POWIATU</t>
  </si>
  <si>
    <t>OGÓŁEM</t>
  </si>
  <si>
    <t>GOSPODARKA MIESZKANIOWA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</si>
  <si>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</si>
  <si>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</si>
  <si>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</si>
  <si>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</t>
  </si>
  <si>
    <t>OCHRONA ZDROWIA</t>
  </si>
  <si>
    <t>POMOC SPOŁECZNA</t>
  </si>
  <si>
    <t>POZOSTAŁE ZADANIA W ZAKRESIE POLITYKI SPOŁECZNEJ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</si>
  <si>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</si>
  <si>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</si>
  <si>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DZIAŁALNOŚĆ USŁUGOWA</t>
  </si>
  <si>
    <t>dotacje celowe otrzymane z budżetu państwa na inwestycje i zakupy inwestycyjne z zakresu administracji rządowej oraz inne zadania zlecone ustawami realizowane przez powiat</t>
  </si>
  <si>
    <t>BEZPIECZEŃSTWO PUBLICZNE I OCHRONA PRZECIWPOŻAROWA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</si>
  <si>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</si>
  <si>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</si>
  <si>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dotacje celowe otrzymane z budżetu państwa na inwestycje i zakupy inwestycyjne z zakresu administracji rządowej oraz innych zadań zleconych gminom ustawami</t>
  </si>
  <si>
    <t>podatek dochodowy od osób fizycznych</t>
  </si>
  <si>
    <t>podatek dochodowy od osób prawnych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</si>
  <si>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</si>
  <si>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</si>
  <si>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</si>
  <si>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</si>
  <si>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</si>
  <si>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</si>
  <si>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</si>
  <si>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odsetki od nieterminowych wpłat z tytułu podatków i opłat</t>
  </si>
  <si>
    <t>wpływy z usług</t>
  </si>
  <si>
    <t>podatek od nieruchomości</t>
  </si>
  <si>
    <t>wpływy z opłat za zezwolenia na sprzedaż alkoholu</t>
  </si>
  <si>
    <t>podatek od czynności cywilnoprawnych</t>
  </si>
  <si>
    <t>grzywny, mandaty i inne kary pieniężne od ludności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</si>
  <si>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</si>
  <si>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</si>
  <si>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</si>
  <si>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</si>
  <si>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2320</t>
  </si>
  <si>
    <t>2010</t>
  </si>
  <si>
    <t>0830</t>
  </si>
  <si>
    <t>2130</t>
  </si>
  <si>
    <t>2030</t>
  </si>
  <si>
    <t>0970</t>
  </si>
  <si>
    <t>pozostałe odsetki</t>
  </si>
  <si>
    <t>TRANSPORT I ŁĄCZNOŚĆ</t>
  </si>
  <si>
    <t>0470</t>
  </si>
  <si>
    <t>0750</t>
  </si>
  <si>
    <t>2110</t>
  </si>
  <si>
    <t>0420</t>
  </si>
  <si>
    <t>6310</t>
  </si>
  <si>
    <t>6410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</si>
  <si>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</si>
  <si>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</si>
  <si>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</si>
  <si>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</si>
  <si>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</si>
  <si>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</si>
  <si>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</si>
  <si>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</si>
  <si>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</si>
  <si>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</si>
  <si>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</si>
  <si>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0480</t>
  </si>
  <si>
    <t>0500</t>
  </si>
  <si>
    <t>0910</t>
  </si>
  <si>
    <t>0570</t>
  </si>
  <si>
    <t>2920</t>
  </si>
  <si>
    <t>0920</t>
  </si>
  <si>
    <t>OŚWIATA I WYCHOWANIE</t>
  </si>
  <si>
    <t>EDUKACYJNA OPIEKA WYCHOWAWCZA</t>
  </si>
  <si>
    <t>2120</t>
  </si>
  <si>
    <t>dotacje celowe otrzymane z budżetu państwa na zadania bieżące realizowane przez powiat na podstawie porozumień z organami administracji rządowej</t>
  </si>
  <si>
    <t>-</t>
  </si>
  <si>
    <t>010</t>
  </si>
  <si>
    <t>ROLNICTWO I ŁOWIECTWO</t>
  </si>
  <si>
    <t>KULTURA I OCHRONA DZIEDZICTWA NARODOWEGO</t>
  </si>
  <si>
    <t>0680</t>
  </si>
  <si>
    <t>0960</t>
  </si>
  <si>
    <t>wpływy od rodziców z tytułu odpłatności za utrzymanie dzieci (wychowanków) w placówkach opiekuńczo - wychowawczych</t>
  </si>
  <si>
    <t>otrzymane spadki, zapisy i darowizny w postaci pieniężnej</t>
  </si>
  <si>
    <t>Dz.</t>
  </si>
  <si>
    <t xml:space="preserve">OGÓŁEM </t>
  </si>
  <si>
    <t>01005</t>
  </si>
  <si>
    <t>Prace geodezyjno - urządzeniowe na potrzeby rolnictwa</t>
  </si>
  <si>
    <t xml:space="preserve"> - dochody bieżące</t>
  </si>
  <si>
    <t xml:space="preserve">MIASTO </t>
  </si>
  <si>
    <t xml:space="preserve"> - dochody majątkowe</t>
  </si>
  <si>
    <t>6298</t>
  </si>
  <si>
    <t xml:space="preserve">Drogi publiczne w miastach na prawach powiatu </t>
  </si>
  <si>
    <t>Gospodarka gruntami i nieruchomościami</t>
  </si>
  <si>
    <t>0760</t>
  </si>
  <si>
    <t>wpływy z tytułu przekształcenia prawa użytkowania wieczystego  przysługującego osobom fizycznym w prawo własności</t>
  </si>
  <si>
    <t>Prace geodezyjne i kartograficzne (nieinwestycyjne)</t>
  </si>
  <si>
    <t>Nadzór budowlany</t>
  </si>
  <si>
    <t>Urzędy wojewódzkie</t>
  </si>
  <si>
    <t>Starostwa powiatowe</t>
  </si>
  <si>
    <t>Komisje poborowe</t>
  </si>
  <si>
    <t xml:space="preserve">Urzędy naczelnych organów władzy państwowej, kontroli i ochrony prawa </t>
  </si>
  <si>
    <t>Komendy powiatowe Państwowej Straży Pożarnej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</si>
  <si>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</si>
  <si>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</si>
  <si>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lesnego,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</si>
  <si>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</si>
  <si>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różnych rozliczeń</t>
  </si>
  <si>
    <t>Udziały gmin w podatkach stanowiących dochód budżetu państwa</t>
  </si>
  <si>
    <t>Udziały powiatów w podatkach stanowiących dochód budżetu państwa</t>
  </si>
  <si>
    <t>opłata od posiadania psów</t>
  </si>
  <si>
    <t>wpływy z różnych dochodów tj. opłata z tytułu wpisów oraz zmian we wpisach do ewidencji działalności gospodarczej</t>
  </si>
  <si>
    <t>0690</t>
  </si>
  <si>
    <t>Część oświatowa subwencji ogólnej dla jednostek samorządu terytorialnego</t>
  </si>
  <si>
    <t>Część wyrównawcza subwencji ogólnej dla powiatów</t>
  </si>
  <si>
    <t>Część wyrównawcza subwencji ogólnej dla gmin</t>
  </si>
  <si>
    <t>Część równoważąca subwencji ogólnej dla gmin</t>
  </si>
  <si>
    <t>Część równoważąca subwencji ogólnej dla powiatów</t>
  </si>
  <si>
    <t>subwencje ogólne z budżetu państwa</t>
  </si>
  <si>
    <t>Składki na ubezpieczenie zdrowotne oraz świadczenia dla osób nieobjętych obowiązkiem ubezpieczenia zdrowotnego</t>
  </si>
  <si>
    <t>Placówki opiekuńczo - wychowawcze</t>
  </si>
  <si>
    <t>Domy pomocy społecznej</t>
  </si>
  <si>
    <t>Ośrodki wsparcia</t>
  </si>
  <si>
    <t>Rodziny zastępcze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</si>
  <si>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</si>
  <si>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</si>
  <si>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</si>
  <si>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</si>
  <si>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Ośrodki adopcyjno - opiekuńcze</t>
  </si>
  <si>
    <t>Usługi opiekuńcze i specjalistyczne usługi opiekuńcze</t>
  </si>
  <si>
    <t>Pozostała działalność</t>
  </si>
  <si>
    <t>wpływy z różnych dochodów tj. odpłatność za pobyt w pogotowiu opiekuńczym, sprzedaż posiłków, wynajem garaży</t>
  </si>
  <si>
    <t>wpływy z różnych dochodów tj. środki w wysokości 2,5% na pokrycie kosztów obsługi PFRON</t>
  </si>
  <si>
    <t>Rehabilitacja zawodowa i społeczna osób niepełnosprawnych</t>
  </si>
  <si>
    <t>Zespoły do spraw orzekania o niepełnosprawności</t>
  </si>
  <si>
    <t>Państwowy Fundusz Rehabilitacji osób Niepełnosprawnych</t>
  </si>
  <si>
    <t>wpływy z różnych dochodów tj. opłaty za zajęcie pasa drogowego</t>
  </si>
  <si>
    <t>środki na dofinansowanie własnych inwestycji gmin (związków gmin), powiatów (związków powiatów), samorządów województw, pozyskane z innych źródeł tj. środki z EFRR</t>
  </si>
  <si>
    <t>wpływy z różnych opłat tj. koszty upomnień opłata prolongacyjna</t>
  </si>
  <si>
    <t>odsetki na rachunku bankowym</t>
  </si>
  <si>
    <t>Różne rozliczenia finansowe</t>
  </si>
  <si>
    <t>środki na dofinansowanie własnych inwestycji gmin (związków gmin), powiatów (związków powiatów), samorządów województw, pozyskane z innych źródeł tj. środki z EFRR i Budżetu Państwa</t>
  </si>
  <si>
    <t>środki na dofinansowanie własnych inwestycji gmin pozyskane ze środków Funduszu Rozwoju Kultury Fizycznej oraz środków prewencyjnych PZU S.A. i PZU na Życie S.A.</t>
  </si>
  <si>
    <t>629</t>
  </si>
  <si>
    <t>6339</t>
  </si>
  <si>
    <t>dotacje celowe otrzymane z budżetu państwa na realizacje inwestycji i zakupów inwestycyjnych własnych gmin</t>
  </si>
  <si>
    <t>dotacje celowe otrzymane z budżetu państwa na realizację inwestycji i zakupów inwestycji własnych gmin</t>
  </si>
  <si>
    <t>BUDŻET WYKONAWCZY NA 2008 ROK</t>
  </si>
  <si>
    <t>Plan dochodów</t>
  </si>
  <si>
    <t xml:space="preserve">do Zarządzenia Nr                                      </t>
  </si>
  <si>
    <t>Rozdz.</t>
  </si>
  <si>
    <t>Paragraf</t>
  </si>
  <si>
    <t>0770</t>
  </si>
  <si>
    <t>wpłaty z tytułu odpłatnego nabycia prawa własności oraz prawa użytkowania wieczystego nieruchomości</t>
  </si>
  <si>
    <t xml:space="preserve">                                  z dnia             </t>
  </si>
  <si>
    <t xml:space="preserve">                      Załącznik Nr 1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</si>
</sst>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  <numFmt numFmtId="166" formatCode="[$-415]d\ mmmm\ yyyy"/>
    <numFmt numFmtId="167" formatCode="_-* #,##0.0\ _z_ł_-;\-* #,##0.0\ _z_ł_-;_-* &quot;-&quot;??\ _z_ł_-;_-@_-"/>
    <numFmt numFmtId="168" formatCode="_-* #,##0\ _z_ł_-;\-* #,##0\ _z_ł_-;_-* &quot;-&quot;??\ _z_ł_-;_-@_-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12"/>
      <name val="Arial CE"/>
      <family val="0"/>
    </font>
    <font>
      <b/>
      <sz val="13"/>
      <name val="Arial CE"/>
      <family val="2"/>
    </font>
    <font>
      <sz val="13.5"/>
      <name val="Arial CE"/>
      <family val="0"/>
    </font>
    <font>
      <b/>
      <sz val="13.5"/>
      <name val="Arial CE"/>
      <family val="0"/>
    </font>
    <font>
      <i/>
      <sz val="13.5"/>
      <name val="Arial CE"/>
      <family val="0"/>
    </font>
    <font>
      <i/>
      <u val="single"/>
      <sz val="13.5"/>
      <name val="Arial CE"/>
      <family val="0"/>
    </font>
    <font>
      <b/>
      <u val="single"/>
      <sz val="13.5"/>
      <name val="Arial CE"/>
      <family val="0"/>
    </font>
    <font>
      <b/>
      <sz val="2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168" fontId="3" fillId="0" borderId="0" xfId="42" applyNumberFormat="1" applyFont="1" applyFill="1" applyAlignment="1">
      <alignment horizontal="center" wrapText="1"/>
    </xf>
    <xf numFmtId="168" fontId="1" fillId="0" borderId="0" xfId="42" applyNumberFormat="1" applyFont="1" applyFill="1" applyAlignment="1">
      <alignment wrapText="1"/>
    </xf>
    <xf numFmtId="168" fontId="7" fillId="0" borderId="19" xfId="42" applyNumberFormat="1" applyFont="1" applyFill="1" applyBorder="1" applyAlignment="1">
      <alignment horizontal="right" vertical="center"/>
    </xf>
    <xf numFmtId="168" fontId="6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68" fontId="1" fillId="0" borderId="0" xfId="42" applyNumberFormat="1" applyFont="1" applyFill="1" applyAlignment="1">
      <alignment/>
    </xf>
    <xf numFmtId="168" fontId="3" fillId="0" borderId="0" xfId="42" applyNumberFormat="1" applyFont="1" applyFill="1" applyAlignment="1">
      <alignment horizontal="center"/>
    </xf>
    <xf numFmtId="168" fontId="2" fillId="0" borderId="0" xfId="42" applyNumberFormat="1" applyFont="1" applyFill="1" applyAlignment="1">
      <alignment horizontal="center"/>
    </xf>
    <xf numFmtId="168" fontId="6" fillId="0" borderId="0" xfId="42" applyNumberFormat="1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8" fontId="2" fillId="0" borderId="24" xfId="42" applyNumberFormat="1" applyFont="1" applyFill="1" applyBorder="1" applyAlignment="1">
      <alignment horizontal="center" vertical="center"/>
    </xf>
    <xf numFmtId="168" fontId="2" fillId="0" borderId="24" xfId="42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/>
    </xf>
    <xf numFmtId="0" fontId="6" fillId="0" borderId="28" xfId="42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68" fontId="7" fillId="0" borderId="15" xfId="42" applyNumberFormat="1" applyFont="1" applyFill="1" applyBorder="1" applyAlignment="1">
      <alignment horizontal="right" vertical="center"/>
    </xf>
    <xf numFmtId="168" fontId="7" fillId="0" borderId="30" xfId="42" applyNumberFormat="1" applyFont="1" applyFill="1" applyBorder="1" applyAlignment="1">
      <alignment horizontal="right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168" fontId="6" fillId="0" borderId="16" xfId="42" applyNumberFormat="1" applyFont="1" applyFill="1" applyBorder="1" applyAlignment="1">
      <alignment horizontal="right" vertical="center"/>
    </xf>
    <xf numFmtId="168" fontId="6" fillId="0" borderId="33" xfId="42" applyNumberFormat="1" applyFont="1" applyFill="1" applyBorder="1" applyAlignment="1">
      <alignment horizontal="right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168" fontId="7" fillId="0" borderId="12" xfId="42" applyNumberFormat="1" applyFont="1" applyFill="1" applyBorder="1" applyAlignment="1">
      <alignment horizontal="right" vertical="center"/>
    </xf>
    <xf numFmtId="168" fontId="6" fillId="0" borderId="12" xfId="42" applyNumberFormat="1" applyFont="1" applyFill="1" applyBorder="1" applyAlignment="1">
      <alignment horizontal="right" vertical="center"/>
    </xf>
    <xf numFmtId="168" fontId="6" fillId="0" borderId="35" xfId="42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8" fontId="6" fillId="0" borderId="15" xfId="42" applyNumberFormat="1" applyFont="1" applyFill="1" applyBorder="1" applyAlignment="1">
      <alignment horizontal="right" vertical="center"/>
    </xf>
    <xf numFmtId="168" fontId="6" fillId="0" borderId="30" xfId="42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168" fontId="7" fillId="0" borderId="13" xfId="42" applyNumberFormat="1" applyFont="1" applyFill="1" applyBorder="1" applyAlignment="1">
      <alignment horizontal="right" vertical="center"/>
    </xf>
    <xf numFmtId="168" fontId="7" fillId="0" borderId="38" xfId="42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0" borderId="16" xfId="42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168" fontId="6" fillId="0" borderId="10" xfId="42" applyNumberFormat="1" applyFont="1" applyFill="1" applyBorder="1" applyAlignment="1">
      <alignment horizontal="right" vertical="center"/>
    </xf>
    <xf numFmtId="168" fontId="6" fillId="0" borderId="41" xfId="42" applyNumberFormat="1" applyFont="1" applyFill="1" applyBorder="1" applyAlignment="1">
      <alignment horizontal="right" vertical="center"/>
    </xf>
    <xf numFmtId="49" fontId="6" fillId="0" borderId="42" xfId="0" applyNumberFormat="1" applyFont="1" applyFill="1" applyBorder="1" applyAlignment="1">
      <alignment horizontal="center" vertical="center"/>
    </xf>
    <xf numFmtId="168" fontId="6" fillId="0" borderId="17" xfId="42" applyNumberFormat="1" applyFont="1" applyFill="1" applyBorder="1" applyAlignment="1">
      <alignment horizontal="right" vertical="center"/>
    </xf>
    <xf numFmtId="168" fontId="6" fillId="0" borderId="43" xfId="42" applyNumberFormat="1" applyFont="1" applyFill="1" applyBorder="1" applyAlignment="1">
      <alignment horizontal="right" vertical="center"/>
    </xf>
    <xf numFmtId="49" fontId="6" fillId="0" borderId="34" xfId="0" applyNumberFormat="1" applyFont="1" applyFill="1" applyBorder="1" applyAlignment="1">
      <alignment horizontal="center" vertical="center"/>
    </xf>
    <xf numFmtId="168" fontId="6" fillId="0" borderId="16" xfId="42" applyNumberFormat="1" applyFont="1" applyFill="1" applyBorder="1" applyAlignment="1">
      <alignment vertical="center"/>
    </xf>
    <xf numFmtId="168" fontId="6" fillId="0" borderId="14" xfId="42" applyNumberFormat="1" applyFont="1" applyFill="1" applyBorder="1" applyAlignment="1">
      <alignment horizontal="right" vertical="center"/>
    </xf>
    <xf numFmtId="168" fontId="6" fillId="0" borderId="44" xfId="42" applyNumberFormat="1" applyFont="1" applyFill="1" applyBorder="1" applyAlignment="1">
      <alignment horizontal="right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168" fontId="6" fillId="0" borderId="14" xfId="42" applyNumberFormat="1" applyFont="1" applyFill="1" applyBorder="1" applyAlignment="1">
      <alignment vertical="center"/>
    </xf>
    <xf numFmtId="168" fontId="6" fillId="0" borderId="12" xfId="42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7"/>
  <sheetViews>
    <sheetView tabSelected="1" view="pageBreakPreview" zoomScale="90" zoomScaleNormal="75" zoomScaleSheetLayoutView="90" zoomScalePageLayoutView="0" workbookViewId="0" topLeftCell="A167">
      <selection activeCell="E40" sqref="E40"/>
    </sheetView>
  </sheetViews>
  <sheetFormatPr defaultColWidth="9.00390625" defaultRowHeight="12.75"/>
  <cols>
    <col min="1" max="1" width="5.375" style="2" customWidth="1"/>
    <col min="2" max="2" width="7.375" style="8" customWidth="1"/>
    <col min="3" max="3" width="9.00390625" style="17" customWidth="1"/>
    <col min="4" max="4" width="9.25390625" style="6" customWidth="1"/>
    <col min="5" max="5" width="67.375" style="2" customWidth="1"/>
    <col min="6" max="6" width="18.00390625" style="41" customWidth="1"/>
    <col min="7" max="7" width="17.625" style="40" customWidth="1"/>
    <col min="8" max="8" width="19.625" style="40" customWidth="1"/>
    <col min="9" max="9" width="9.125" style="2" hidden="1" customWidth="1"/>
    <col min="10" max="12" width="9.125" style="2" customWidth="1"/>
    <col min="13" max="13" width="12.75390625" style="2" customWidth="1"/>
    <col min="14" max="16384" width="9.125" style="2" customWidth="1"/>
  </cols>
  <sheetData>
    <row r="1" spans="3:8" ht="16.5" customHeight="1">
      <c r="C1" s="18"/>
      <c r="G1" s="120" t="s">
        <v>152</v>
      </c>
      <c r="H1" s="120"/>
    </row>
    <row r="2" spans="3:8" ht="16.5" customHeight="1">
      <c r="C2" s="18"/>
      <c r="G2" s="119" t="s">
        <v>146</v>
      </c>
      <c r="H2" s="119"/>
    </row>
    <row r="3" spans="2:8" ht="16.5" customHeight="1">
      <c r="B3" s="9"/>
      <c r="C3" s="19"/>
      <c r="D3" s="5"/>
      <c r="E3" s="1"/>
      <c r="F3" s="42"/>
      <c r="G3" s="120" t="s">
        <v>151</v>
      </c>
      <c r="H3" s="120"/>
    </row>
    <row r="4" spans="2:9" ht="42" customHeight="1">
      <c r="B4" s="118" t="s">
        <v>144</v>
      </c>
      <c r="C4" s="118"/>
      <c r="D4" s="118"/>
      <c r="E4" s="118"/>
      <c r="F4" s="118"/>
      <c r="G4" s="118"/>
      <c r="H4" s="118"/>
      <c r="I4" s="3"/>
    </row>
    <row r="5" spans="2:9" ht="16.5" customHeight="1">
      <c r="B5" s="7"/>
      <c r="C5" s="20"/>
      <c r="D5" s="7"/>
      <c r="E5" s="7"/>
      <c r="F5" s="43"/>
      <c r="G5" s="36"/>
      <c r="H5" s="36"/>
      <c r="I5" s="3"/>
    </row>
    <row r="6" spans="2:9" ht="20.25" customHeight="1">
      <c r="B6" s="121" t="s">
        <v>145</v>
      </c>
      <c r="C6" s="121"/>
      <c r="D6" s="121"/>
      <c r="E6" s="121"/>
      <c r="F6" s="43"/>
      <c r="G6" s="36"/>
      <c r="H6" s="36"/>
      <c r="I6" s="3"/>
    </row>
    <row r="7" spans="2:9" ht="4.5" customHeight="1" thickBot="1">
      <c r="B7" s="9"/>
      <c r="C7" s="21"/>
      <c r="D7" s="5"/>
      <c r="E7" s="4"/>
      <c r="F7" s="44"/>
      <c r="G7" s="37"/>
      <c r="H7" s="37"/>
      <c r="I7" s="3"/>
    </row>
    <row r="8" spans="2:8" ht="48.75" customHeight="1" thickBot="1">
      <c r="B8" s="54" t="s">
        <v>81</v>
      </c>
      <c r="C8" s="55" t="s">
        <v>147</v>
      </c>
      <c r="D8" s="56" t="s">
        <v>148</v>
      </c>
      <c r="E8" s="57" t="s">
        <v>0</v>
      </c>
      <c r="F8" s="58" t="s">
        <v>86</v>
      </c>
      <c r="G8" s="59" t="s">
        <v>1</v>
      </c>
      <c r="H8" s="59" t="s">
        <v>82</v>
      </c>
    </row>
    <row r="9" spans="2:8" s="10" customFormat="1" ht="18" thickBot="1">
      <c r="B9" s="60">
        <v>1</v>
      </c>
      <c r="C9" s="61">
        <v>2</v>
      </c>
      <c r="D9" s="62"/>
      <c r="E9" s="63">
        <v>3</v>
      </c>
      <c r="F9" s="64">
        <v>4</v>
      </c>
      <c r="G9" s="64">
        <v>5</v>
      </c>
      <c r="H9" s="64">
        <v>6</v>
      </c>
    </row>
    <row r="10" spans="2:19" s="11" customFormat="1" ht="18.75" thickBot="1" thickTop="1">
      <c r="B10" s="66" t="s">
        <v>74</v>
      </c>
      <c r="C10" s="67"/>
      <c r="D10" s="68"/>
      <c r="E10" s="65" t="s">
        <v>75</v>
      </c>
      <c r="F10" s="69">
        <f>SUM(F11)</f>
        <v>0</v>
      </c>
      <c r="G10" s="69">
        <f>SUM(G11)</f>
        <v>30000</v>
      </c>
      <c r="H10" s="70">
        <f aca="true" t="shared" si="0" ref="H10:H29">SUM(F10:G10)</f>
        <v>30000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8" s="33" customFormat="1" ht="18">
      <c r="B11" s="71"/>
      <c r="C11" s="72" t="s">
        <v>83</v>
      </c>
      <c r="D11" s="73"/>
      <c r="E11" s="50" t="s">
        <v>84</v>
      </c>
      <c r="F11" s="74">
        <f>SUM(F13)</f>
        <v>0</v>
      </c>
      <c r="G11" s="74">
        <f>SUM(G13)</f>
        <v>30000</v>
      </c>
      <c r="H11" s="75">
        <f>SUM(F11:G11)</f>
        <v>30000</v>
      </c>
    </row>
    <row r="12" spans="2:8" s="10" customFormat="1" ht="17.25">
      <c r="B12" s="76"/>
      <c r="C12" s="77"/>
      <c r="D12" s="78"/>
      <c r="E12" s="47" t="s">
        <v>85</v>
      </c>
      <c r="F12" s="79">
        <f>SUM(F13)</f>
        <v>0</v>
      </c>
      <c r="G12" s="80">
        <f>SUM(G13)</f>
        <v>30000</v>
      </c>
      <c r="H12" s="81">
        <f>SUM(F12:G12)</f>
        <v>30000</v>
      </c>
    </row>
    <row r="13" spans="2:8" s="10" customFormat="1" ht="69.75" thickBot="1">
      <c r="B13" s="82"/>
      <c r="C13" s="83"/>
      <c r="D13" s="68" t="s">
        <v>48</v>
      </c>
      <c r="E13" s="26" t="s">
        <v>12</v>
      </c>
      <c r="F13" s="84">
        <v>0</v>
      </c>
      <c r="G13" s="84">
        <v>30000</v>
      </c>
      <c r="H13" s="85">
        <f t="shared" si="0"/>
        <v>30000</v>
      </c>
    </row>
    <row r="14" spans="2:19" s="11" customFormat="1" ht="18" thickBot="1">
      <c r="B14" s="86">
        <v>600</v>
      </c>
      <c r="C14" s="30"/>
      <c r="D14" s="87"/>
      <c r="E14" s="30" t="s">
        <v>45</v>
      </c>
      <c r="F14" s="88">
        <f>SUM(F15)</f>
        <v>0</v>
      </c>
      <c r="G14" s="88">
        <f>SUM(G15)</f>
        <v>11469073</v>
      </c>
      <c r="H14" s="89">
        <f>SUM(F14:G14)</f>
        <v>11469073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2:19" s="34" customFormat="1" ht="18">
      <c r="B15" s="90"/>
      <c r="C15" s="50">
        <v>60015</v>
      </c>
      <c r="D15" s="91"/>
      <c r="E15" s="50" t="s">
        <v>89</v>
      </c>
      <c r="F15" s="74">
        <f>SUM(F16,F18)</f>
        <v>0</v>
      </c>
      <c r="G15" s="74">
        <f>SUM(G16,G18)</f>
        <v>11469073</v>
      </c>
      <c r="H15" s="75">
        <f>SUM(F15:G15)</f>
        <v>11469073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19" s="11" customFormat="1" ht="17.25">
      <c r="B16" s="92"/>
      <c r="C16" s="93"/>
      <c r="D16" s="78"/>
      <c r="E16" s="48" t="s">
        <v>85</v>
      </c>
      <c r="F16" s="94">
        <f>SUM(F17)</f>
        <v>0</v>
      </c>
      <c r="G16" s="74">
        <f>SUM(G17)</f>
        <v>300000</v>
      </c>
      <c r="H16" s="75">
        <f t="shared" si="0"/>
        <v>300000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2:8" s="10" customFormat="1" ht="17.25" customHeight="1">
      <c r="B17" s="95"/>
      <c r="C17" s="96"/>
      <c r="D17" s="97" t="s">
        <v>43</v>
      </c>
      <c r="E17" s="27" t="s">
        <v>133</v>
      </c>
      <c r="F17" s="80">
        <v>0</v>
      </c>
      <c r="G17" s="80">
        <v>300000</v>
      </c>
      <c r="H17" s="81">
        <f t="shared" si="0"/>
        <v>300000</v>
      </c>
    </row>
    <row r="18" spans="2:8" s="10" customFormat="1" ht="17.25">
      <c r="B18" s="95"/>
      <c r="C18" s="96"/>
      <c r="D18" s="98"/>
      <c r="E18" s="49" t="s">
        <v>87</v>
      </c>
      <c r="F18" s="94">
        <f>SUM(F19)</f>
        <v>0</v>
      </c>
      <c r="G18" s="74">
        <f>SUM(G19:G20)</f>
        <v>11169073</v>
      </c>
      <c r="H18" s="81">
        <f t="shared" si="0"/>
        <v>11169073</v>
      </c>
    </row>
    <row r="19" spans="2:8" s="10" customFormat="1" ht="69" customHeight="1">
      <c r="B19" s="95"/>
      <c r="C19" s="96"/>
      <c r="D19" s="99" t="s">
        <v>88</v>
      </c>
      <c r="E19" s="25" t="s">
        <v>134</v>
      </c>
      <c r="F19" s="100">
        <v>0</v>
      </c>
      <c r="G19" s="100">
        <v>11109355</v>
      </c>
      <c r="H19" s="101">
        <f t="shared" si="0"/>
        <v>11109355</v>
      </c>
    </row>
    <row r="20" spans="2:8" s="10" customFormat="1" ht="46.5" customHeight="1" thickBot="1">
      <c r="B20" s="82"/>
      <c r="C20" s="83"/>
      <c r="D20" s="102" t="s">
        <v>141</v>
      </c>
      <c r="E20" s="28" t="s">
        <v>142</v>
      </c>
      <c r="F20" s="103">
        <v>0</v>
      </c>
      <c r="G20" s="103">
        <v>59718</v>
      </c>
      <c r="H20" s="104">
        <f>SUM(F20:G20)</f>
        <v>59718</v>
      </c>
    </row>
    <row r="21" spans="2:19" s="11" customFormat="1" ht="18" thickBot="1">
      <c r="B21" s="86">
        <v>700</v>
      </c>
      <c r="C21" s="30"/>
      <c r="D21" s="87"/>
      <c r="E21" s="24" t="s">
        <v>3</v>
      </c>
      <c r="F21" s="88">
        <f>SUM(F22)</f>
        <v>3100000</v>
      </c>
      <c r="G21" s="88">
        <f>SUM(G22)</f>
        <v>23000</v>
      </c>
      <c r="H21" s="89">
        <f t="shared" si="0"/>
        <v>3123000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19" s="34" customFormat="1" ht="18">
      <c r="B22" s="90"/>
      <c r="C22" s="50">
        <v>70005</v>
      </c>
      <c r="D22" s="91"/>
      <c r="E22" s="50" t="s">
        <v>90</v>
      </c>
      <c r="F22" s="74">
        <f>SUM(F23,F27)</f>
        <v>3100000</v>
      </c>
      <c r="G22" s="74">
        <f>SUM(G23,G27)</f>
        <v>23000</v>
      </c>
      <c r="H22" s="75">
        <f>SUM(F22:G22)</f>
        <v>3123000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2:8" s="10" customFormat="1" ht="17.25">
      <c r="B23" s="92"/>
      <c r="C23" s="93"/>
      <c r="D23" s="78"/>
      <c r="E23" s="48" t="s">
        <v>85</v>
      </c>
      <c r="F23" s="74">
        <f>SUM(F24:F26)</f>
        <v>900000</v>
      </c>
      <c r="G23" s="74">
        <f>SUM(G24:G26)</f>
        <v>23000</v>
      </c>
      <c r="H23" s="75">
        <f t="shared" si="0"/>
        <v>923000</v>
      </c>
    </row>
    <row r="24" spans="2:8" s="10" customFormat="1" ht="34.5">
      <c r="B24" s="95"/>
      <c r="C24" s="96"/>
      <c r="D24" s="105" t="s">
        <v>46</v>
      </c>
      <c r="E24" s="27" t="s">
        <v>11</v>
      </c>
      <c r="F24" s="106">
        <v>300000</v>
      </c>
      <c r="G24" s="74">
        <v>0</v>
      </c>
      <c r="H24" s="75">
        <f t="shared" si="0"/>
        <v>300000</v>
      </c>
    </row>
    <row r="25" spans="2:8" s="10" customFormat="1" ht="69">
      <c r="B25" s="95"/>
      <c r="C25" s="96"/>
      <c r="D25" s="97" t="s">
        <v>47</v>
      </c>
      <c r="E25" s="22" t="s">
        <v>37</v>
      </c>
      <c r="F25" s="80">
        <v>600000</v>
      </c>
      <c r="G25" s="80">
        <v>0</v>
      </c>
      <c r="H25" s="75">
        <f t="shared" si="0"/>
        <v>600000</v>
      </c>
    </row>
    <row r="26" spans="2:8" s="10" customFormat="1" ht="69">
      <c r="B26" s="95"/>
      <c r="C26" s="96"/>
      <c r="D26" s="97" t="s">
        <v>48</v>
      </c>
      <c r="E26" s="22" t="s">
        <v>12</v>
      </c>
      <c r="F26" s="80">
        <v>0</v>
      </c>
      <c r="G26" s="80">
        <v>23000</v>
      </c>
      <c r="H26" s="75">
        <f>SUM(F26:G26)</f>
        <v>23000</v>
      </c>
    </row>
    <row r="27" spans="2:8" s="10" customFormat="1" ht="17.25">
      <c r="B27" s="95"/>
      <c r="C27" s="96"/>
      <c r="D27" s="105"/>
      <c r="E27" s="47" t="s">
        <v>87</v>
      </c>
      <c r="F27" s="74">
        <f>SUM(F28:F29)</f>
        <v>2200000</v>
      </c>
      <c r="G27" s="80">
        <f>SUM(G28:G29)</f>
        <v>0</v>
      </c>
      <c r="H27" s="75">
        <f t="shared" si="0"/>
        <v>2200000</v>
      </c>
    </row>
    <row r="28" spans="2:8" s="10" customFormat="1" ht="51.75">
      <c r="B28" s="95"/>
      <c r="C28" s="96"/>
      <c r="D28" s="105" t="s">
        <v>91</v>
      </c>
      <c r="E28" s="23" t="s">
        <v>92</v>
      </c>
      <c r="F28" s="74">
        <v>10000</v>
      </c>
      <c r="G28" s="80">
        <v>0</v>
      </c>
      <c r="H28" s="75">
        <f t="shared" si="0"/>
        <v>10000</v>
      </c>
    </row>
    <row r="29" spans="2:8" s="10" customFormat="1" ht="35.25" thickBot="1">
      <c r="B29" s="95"/>
      <c r="C29" s="96"/>
      <c r="D29" s="102" t="s">
        <v>149</v>
      </c>
      <c r="E29" s="25" t="s">
        <v>150</v>
      </c>
      <c r="F29" s="107">
        <v>2190000</v>
      </c>
      <c r="G29" s="107">
        <v>0</v>
      </c>
      <c r="H29" s="75">
        <f t="shared" si="0"/>
        <v>2190000</v>
      </c>
    </row>
    <row r="30" spans="2:19" s="11" customFormat="1" ht="18" thickBot="1">
      <c r="B30" s="86">
        <v>710</v>
      </c>
      <c r="C30" s="30"/>
      <c r="D30" s="87"/>
      <c r="E30" s="24" t="s">
        <v>13</v>
      </c>
      <c r="F30" s="88">
        <f>SUM(F31,F34)</f>
        <v>0</v>
      </c>
      <c r="G30" s="88">
        <f>SUM(G31,G34)</f>
        <v>312000</v>
      </c>
      <c r="H30" s="89">
        <f aca="true" t="shared" si="1" ref="H30:H71">SUM(F30:G30)</f>
        <v>312000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2:19" s="34" customFormat="1" ht="18">
      <c r="B31" s="90"/>
      <c r="C31" s="50">
        <v>71013</v>
      </c>
      <c r="D31" s="91"/>
      <c r="E31" s="50" t="s">
        <v>93</v>
      </c>
      <c r="F31" s="74">
        <f>SUM(F32)</f>
        <v>0</v>
      </c>
      <c r="G31" s="74">
        <f>SUM(G32)</f>
        <v>10000</v>
      </c>
      <c r="H31" s="75">
        <f t="shared" si="1"/>
        <v>10000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8" s="10" customFormat="1" ht="17.25">
      <c r="B32" s="92"/>
      <c r="C32" s="93"/>
      <c r="D32" s="78"/>
      <c r="E32" s="49" t="s">
        <v>85</v>
      </c>
      <c r="F32" s="74">
        <f>SUM(F33)</f>
        <v>0</v>
      </c>
      <c r="G32" s="100">
        <f>SUM(G33)</f>
        <v>10000</v>
      </c>
      <c r="H32" s="108">
        <f t="shared" si="1"/>
        <v>10000</v>
      </c>
    </row>
    <row r="33" spans="2:8" s="10" customFormat="1" ht="69">
      <c r="B33" s="95"/>
      <c r="C33" s="96"/>
      <c r="D33" s="98" t="s">
        <v>48</v>
      </c>
      <c r="E33" s="25" t="s">
        <v>12</v>
      </c>
      <c r="F33" s="100">
        <v>0</v>
      </c>
      <c r="G33" s="107">
        <v>10000</v>
      </c>
      <c r="H33" s="101">
        <f t="shared" si="1"/>
        <v>10000</v>
      </c>
    </row>
    <row r="34" spans="2:19" s="34" customFormat="1" ht="18">
      <c r="B34" s="90"/>
      <c r="C34" s="51">
        <v>71015</v>
      </c>
      <c r="D34" s="109"/>
      <c r="E34" s="51" t="s">
        <v>94</v>
      </c>
      <c r="F34" s="80">
        <f>SUM(F35)</f>
        <v>0</v>
      </c>
      <c r="G34" s="80">
        <f>SUM(G35)</f>
        <v>302000</v>
      </c>
      <c r="H34" s="81">
        <f t="shared" si="1"/>
        <v>302000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8" s="10" customFormat="1" ht="17.25">
      <c r="B35" s="92"/>
      <c r="C35" s="93"/>
      <c r="D35" s="78"/>
      <c r="E35" s="48" t="s">
        <v>85</v>
      </c>
      <c r="F35" s="74">
        <f>SUM(F36)</f>
        <v>0</v>
      </c>
      <c r="G35" s="74">
        <f>SUM(G36)</f>
        <v>302000</v>
      </c>
      <c r="H35" s="75">
        <f t="shared" si="1"/>
        <v>302000</v>
      </c>
    </row>
    <row r="36" spans="2:8" s="10" customFormat="1" ht="69.75" thickBot="1">
      <c r="B36" s="95"/>
      <c r="C36" s="96"/>
      <c r="D36" s="98" t="s">
        <v>48</v>
      </c>
      <c r="E36" s="27" t="s">
        <v>12</v>
      </c>
      <c r="F36" s="100">
        <v>0</v>
      </c>
      <c r="G36" s="74">
        <v>302000</v>
      </c>
      <c r="H36" s="75">
        <f t="shared" si="1"/>
        <v>302000</v>
      </c>
    </row>
    <row r="37" spans="2:19" s="11" customFormat="1" ht="18" thickBot="1">
      <c r="B37" s="86">
        <v>750</v>
      </c>
      <c r="C37" s="30"/>
      <c r="D37" s="87"/>
      <c r="E37" s="24" t="s">
        <v>4</v>
      </c>
      <c r="F37" s="88">
        <f>SUM(F38,F42,F45)</f>
        <v>1463752</v>
      </c>
      <c r="G37" s="88">
        <f>SUM(G38,G42,G45)</f>
        <v>144236</v>
      </c>
      <c r="H37" s="89">
        <f t="shared" si="1"/>
        <v>1607988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s="34" customFormat="1" ht="18">
      <c r="B38" s="90"/>
      <c r="C38" s="50">
        <v>75011</v>
      </c>
      <c r="D38" s="91"/>
      <c r="E38" s="50" t="s">
        <v>95</v>
      </c>
      <c r="F38" s="74">
        <f>SUM(F39)</f>
        <v>263752</v>
      </c>
      <c r="G38" s="74">
        <f>SUM(G39)</f>
        <v>107236</v>
      </c>
      <c r="H38" s="75">
        <f t="shared" si="1"/>
        <v>370988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8" s="10" customFormat="1" ht="17.25">
      <c r="B39" s="92"/>
      <c r="C39" s="93"/>
      <c r="D39" s="78"/>
      <c r="E39" s="29" t="s">
        <v>85</v>
      </c>
      <c r="F39" s="74">
        <f>SUM(F40:F41)</f>
        <v>263752</v>
      </c>
      <c r="G39" s="74">
        <f>SUM(G40:G41)</f>
        <v>107236</v>
      </c>
      <c r="H39" s="75">
        <f t="shared" si="1"/>
        <v>370988</v>
      </c>
    </row>
    <row r="40" spans="2:8" s="10" customFormat="1" ht="60" customHeight="1">
      <c r="B40" s="95"/>
      <c r="C40" s="96"/>
      <c r="D40" s="105" t="s">
        <v>39</v>
      </c>
      <c r="E40" s="27" t="s">
        <v>16</v>
      </c>
      <c r="F40" s="74">
        <v>263752</v>
      </c>
      <c r="G40" s="74">
        <v>0</v>
      </c>
      <c r="H40" s="75">
        <f t="shared" si="1"/>
        <v>263752</v>
      </c>
    </row>
    <row r="41" spans="2:8" s="10" customFormat="1" ht="69">
      <c r="B41" s="95"/>
      <c r="C41" s="96"/>
      <c r="D41" s="99" t="s">
        <v>48</v>
      </c>
      <c r="E41" s="25" t="s">
        <v>12</v>
      </c>
      <c r="F41" s="107">
        <v>0</v>
      </c>
      <c r="G41" s="107">
        <v>107236</v>
      </c>
      <c r="H41" s="108">
        <f t="shared" si="1"/>
        <v>107236</v>
      </c>
    </row>
    <row r="42" spans="2:19" s="34" customFormat="1" ht="18">
      <c r="B42" s="90"/>
      <c r="C42" s="51">
        <v>75020</v>
      </c>
      <c r="D42" s="109"/>
      <c r="E42" s="51" t="s">
        <v>96</v>
      </c>
      <c r="F42" s="80">
        <f>SUM(F43)</f>
        <v>1200000</v>
      </c>
      <c r="G42" s="80">
        <f>SUM(G43)</f>
        <v>0</v>
      </c>
      <c r="H42" s="81">
        <f t="shared" si="1"/>
        <v>1200000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8" s="10" customFormat="1" ht="17.25">
      <c r="B43" s="92"/>
      <c r="C43" s="93"/>
      <c r="D43" s="78"/>
      <c r="E43" s="48" t="s">
        <v>85</v>
      </c>
      <c r="F43" s="74">
        <f>SUM(F44)</f>
        <v>1200000</v>
      </c>
      <c r="G43" s="74">
        <f>SUM(G44)</f>
        <v>0</v>
      </c>
      <c r="H43" s="75">
        <f t="shared" si="1"/>
        <v>1200000</v>
      </c>
    </row>
    <row r="44" spans="2:8" s="10" customFormat="1" ht="18" customHeight="1">
      <c r="B44" s="95"/>
      <c r="C44" s="96"/>
      <c r="D44" s="110" t="s">
        <v>49</v>
      </c>
      <c r="E44" s="22" t="s">
        <v>17</v>
      </c>
      <c r="F44" s="80">
        <v>1200000</v>
      </c>
      <c r="G44" s="80">
        <v>0</v>
      </c>
      <c r="H44" s="81">
        <f t="shared" si="1"/>
        <v>1200000</v>
      </c>
    </row>
    <row r="45" spans="2:19" s="34" customFormat="1" ht="18">
      <c r="B45" s="90"/>
      <c r="C45" s="51">
        <v>75045</v>
      </c>
      <c r="D45" s="109"/>
      <c r="E45" s="51" t="s">
        <v>97</v>
      </c>
      <c r="F45" s="80">
        <f>SUM(F46)</f>
        <v>0</v>
      </c>
      <c r="G45" s="80">
        <f>SUM(G46)</f>
        <v>37000</v>
      </c>
      <c r="H45" s="81">
        <f t="shared" si="1"/>
        <v>37000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8" s="10" customFormat="1" ht="17.25">
      <c r="B46" s="92"/>
      <c r="C46" s="93"/>
      <c r="D46" s="78"/>
      <c r="E46" s="48" t="s">
        <v>85</v>
      </c>
      <c r="F46" s="74">
        <f>SUM(F47:F48)</f>
        <v>0</v>
      </c>
      <c r="G46" s="74">
        <f>SUM(G47:G48)</f>
        <v>37000</v>
      </c>
      <c r="H46" s="75">
        <f t="shared" si="1"/>
        <v>37000</v>
      </c>
    </row>
    <row r="47" spans="2:8" s="10" customFormat="1" ht="69">
      <c r="B47" s="95"/>
      <c r="C47" s="96"/>
      <c r="D47" s="99" t="s">
        <v>48</v>
      </c>
      <c r="E47" s="25" t="s">
        <v>12</v>
      </c>
      <c r="F47" s="107">
        <v>0</v>
      </c>
      <c r="G47" s="107">
        <v>31000</v>
      </c>
      <c r="H47" s="108">
        <f t="shared" si="1"/>
        <v>31000</v>
      </c>
    </row>
    <row r="48" spans="2:8" s="10" customFormat="1" ht="52.5" thickBot="1">
      <c r="B48" s="82"/>
      <c r="C48" s="83"/>
      <c r="D48" s="102" t="s">
        <v>71</v>
      </c>
      <c r="E48" s="28" t="s">
        <v>72</v>
      </c>
      <c r="F48" s="103">
        <v>0</v>
      </c>
      <c r="G48" s="103">
        <v>6000</v>
      </c>
      <c r="H48" s="104">
        <f t="shared" si="1"/>
        <v>6000</v>
      </c>
    </row>
    <row r="49" spans="2:19" s="11" customFormat="1" ht="52.5" thickBot="1">
      <c r="B49" s="86">
        <v>751</v>
      </c>
      <c r="C49" s="30"/>
      <c r="D49" s="87"/>
      <c r="E49" s="24" t="s">
        <v>5</v>
      </c>
      <c r="F49" s="88">
        <f aca="true" t="shared" si="2" ref="F49:G51">SUM(F50)</f>
        <v>7950</v>
      </c>
      <c r="G49" s="88">
        <f t="shared" si="2"/>
        <v>0</v>
      </c>
      <c r="H49" s="89">
        <f t="shared" si="1"/>
        <v>7950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 s="34" customFormat="1" ht="36">
      <c r="B50" s="90"/>
      <c r="C50" s="50">
        <v>75101</v>
      </c>
      <c r="D50" s="91"/>
      <c r="E50" s="52" t="s">
        <v>98</v>
      </c>
      <c r="F50" s="74">
        <f t="shared" si="2"/>
        <v>7950</v>
      </c>
      <c r="G50" s="74">
        <f t="shared" si="2"/>
        <v>0</v>
      </c>
      <c r="H50" s="75">
        <f t="shared" si="1"/>
        <v>7950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8" s="10" customFormat="1" ht="17.25">
      <c r="B51" s="92"/>
      <c r="C51" s="93"/>
      <c r="D51" s="78"/>
      <c r="E51" s="48" t="s">
        <v>85</v>
      </c>
      <c r="F51" s="74">
        <f t="shared" si="2"/>
        <v>7950</v>
      </c>
      <c r="G51" s="74">
        <f t="shared" si="2"/>
        <v>0</v>
      </c>
      <c r="H51" s="75">
        <f t="shared" si="1"/>
        <v>7950</v>
      </c>
    </row>
    <row r="52" spans="2:8" s="10" customFormat="1" ht="62.25" customHeight="1" thickBot="1">
      <c r="B52" s="82"/>
      <c r="C52" s="83"/>
      <c r="D52" s="68" t="s">
        <v>39</v>
      </c>
      <c r="E52" s="26" t="s">
        <v>16</v>
      </c>
      <c r="F52" s="84">
        <v>7950</v>
      </c>
      <c r="G52" s="84">
        <v>0</v>
      </c>
      <c r="H52" s="85">
        <f t="shared" si="1"/>
        <v>7950</v>
      </c>
    </row>
    <row r="53" spans="2:19" s="11" customFormat="1" ht="35.25" thickBot="1">
      <c r="B53" s="86">
        <v>754</v>
      </c>
      <c r="C53" s="30"/>
      <c r="D53" s="87"/>
      <c r="E53" s="24" t="s">
        <v>15</v>
      </c>
      <c r="F53" s="88">
        <f aca="true" t="shared" si="3" ref="F53:G55">SUM(F54)</f>
        <v>0</v>
      </c>
      <c r="G53" s="88">
        <f t="shared" si="3"/>
        <v>6600000</v>
      </c>
      <c r="H53" s="89">
        <f t="shared" si="1"/>
        <v>6600000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2:19" s="34" customFormat="1" ht="18.75" customHeight="1">
      <c r="B54" s="90"/>
      <c r="C54" s="50">
        <v>75411</v>
      </c>
      <c r="D54" s="91"/>
      <c r="E54" s="52" t="s">
        <v>99</v>
      </c>
      <c r="F54" s="74">
        <f t="shared" si="3"/>
        <v>0</v>
      </c>
      <c r="G54" s="74">
        <f t="shared" si="3"/>
        <v>6600000</v>
      </c>
      <c r="H54" s="75">
        <f t="shared" si="1"/>
        <v>6600000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8" s="10" customFormat="1" ht="17.25">
      <c r="B55" s="92"/>
      <c r="C55" s="93"/>
      <c r="D55" s="78"/>
      <c r="E55" s="48" t="s">
        <v>85</v>
      </c>
      <c r="F55" s="74">
        <f t="shared" si="3"/>
        <v>0</v>
      </c>
      <c r="G55" s="74">
        <f t="shared" si="3"/>
        <v>6600000</v>
      </c>
      <c r="H55" s="75">
        <f t="shared" si="1"/>
        <v>6600000</v>
      </c>
    </row>
    <row r="56" spans="2:8" s="10" customFormat="1" ht="69.75" thickBot="1">
      <c r="B56" s="95"/>
      <c r="C56" s="96"/>
      <c r="D56" s="98" t="s">
        <v>48</v>
      </c>
      <c r="E56" s="27" t="s">
        <v>12</v>
      </c>
      <c r="F56" s="74">
        <v>0</v>
      </c>
      <c r="G56" s="74">
        <v>6600000</v>
      </c>
      <c r="H56" s="75">
        <f t="shared" si="1"/>
        <v>6600000</v>
      </c>
    </row>
    <row r="57" spans="2:8" s="10" customFormat="1" ht="43.5" customHeight="1" hidden="1">
      <c r="B57" s="95"/>
      <c r="C57" s="96"/>
      <c r="D57" s="98" t="s">
        <v>50</v>
      </c>
      <c r="E57" s="22" t="s">
        <v>18</v>
      </c>
      <c r="F57" s="80">
        <v>0</v>
      </c>
      <c r="G57" s="80" t="s">
        <v>73</v>
      </c>
      <c r="H57" s="75">
        <f t="shared" si="1"/>
        <v>0</v>
      </c>
    </row>
    <row r="58" spans="2:8" s="10" customFormat="1" ht="45" customHeight="1" hidden="1" thickBot="1">
      <c r="B58" s="95"/>
      <c r="C58" s="96"/>
      <c r="D58" s="98" t="s">
        <v>51</v>
      </c>
      <c r="E58" s="23" t="s">
        <v>14</v>
      </c>
      <c r="F58" s="100">
        <v>0</v>
      </c>
      <c r="G58" s="107" t="s">
        <v>73</v>
      </c>
      <c r="H58" s="108">
        <f t="shared" si="1"/>
        <v>0</v>
      </c>
    </row>
    <row r="59" spans="2:19" s="11" customFormat="1" ht="69.75" thickBot="1">
      <c r="B59" s="86">
        <v>756</v>
      </c>
      <c r="C59" s="30"/>
      <c r="D59" s="87"/>
      <c r="E59" s="24" t="s">
        <v>6</v>
      </c>
      <c r="F59" s="88">
        <f>SUM(F60,F63,F70,F82,F86,F90,F94)</f>
        <v>43739196</v>
      </c>
      <c r="G59" s="88">
        <f>SUM(G60,G63,G70,G82,G86,G90,G94)</f>
        <v>6578614</v>
      </c>
      <c r="H59" s="89">
        <f t="shared" si="1"/>
        <v>50317810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2:19" s="34" customFormat="1" ht="17.25" customHeight="1">
      <c r="B60" s="90"/>
      <c r="C60" s="50">
        <v>75601</v>
      </c>
      <c r="D60" s="91"/>
      <c r="E60" s="52" t="s">
        <v>100</v>
      </c>
      <c r="F60" s="74">
        <f>SUM(F61)</f>
        <v>50000</v>
      </c>
      <c r="G60" s="74">
        <f>SUM(G61)</f>
        <v>0</v>
      </c>
      <c r="H60" s="75">
        <f t="shared" si="1"/>
        <v>50000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8" s="10" customFormat="1" ht="17.25">
      <c r="B61" s="92"/>
      <c r="C61" s="93"/>
      <c r="D61" s="78"/>
      <c r="E61" s="48" t="s">
        <v>85</v>
      </c>
      <c r="F61" s="74">
        <f>SUM(F62)</f>
        <v>50000</v>
      </c>
      <c r="G61" s="74">
        <f>SUM(G62)</f>
        <v>0</v>
      </c>
      <c r="H61" s="75">
        <f t="shared" si="1"/>
        <v>50000</v>
      </c>
    </row>
    <row r="62" spans="2:8" s="10" customFormat="1" ht="34.5">
      <c r="B62" s="95"/>
      <c r="C62" s="96"/>
      <c r="D62" s="99" t="s">
        <v>58</v>
      </c>
      <c r="E62" s="25" t="s">
        <v>24</v>
      </c>
      <c r="F62" s="111">
        <v>50000</v>
      </c>
      <c r="G62" s="107">
        <v>0</v>
      </c>
      <c r="H62" s="101">
        <f t="shared" si="1"/>
        <v>50000</v>
      </c>
    </row>
    <row r="63" spans="2:19" s="34" customFormat="1" ht="72">
      <c r="B63" s="90"/>
      <c r="C63" s="51">
        <v>75615</v>
      </c>
      <c r="D63" s="109"/>
      <c r="E63" s="53" t="s">
        <v>101</v>
      </c>
      <c r="F63" s="80">
        <f>SUM(F64)</f>
        <v>13160000</v>
      </c>
      <c r="G63" s="80">
        <f>SUM(G64)</f>
        <v>0</v>
      </c>
      <c r="H63" s="81">
        <f t="shared" si="1"/>
        <v>13160000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8" s="10" customFormat="1" ht="17.25">
      <c r="B64" s="92"/>
      <c r="C64" s="93"/>
      <c r="D64" s="78"/>
      <c r="E64" s="48" t="s">
        <v>85</v>
      </c>
      <c r="F64" s="74">
        <f>SUM(F65:F69)</f>
        <v>13160000</v>
      </c>
      <c r="G64" s="74">
        <f>SUM(G65:G69)</f>
        <v>0</v>
      </c>
      <c r="H64" s="75">
        <f t="shared" si="1"/>
        <v>13160000</v>
      </c>
    </row>
    <row r="65" spans="2:8" s="10" customFormat="1" ht="17.25">
      <c r="B65" s="95"/>
      <c r="C65" s="96"/>
      <c r="D65" s="97" t="s">
        <v>54</v>
      </c>
      <c r="E65" s="22" t="s">
        <v>30</v>
      </c>
      <c r="F65" s="112">
        <v>12500000</v>
      </c>
      <c r="G65" s="80">
        <v>0</v>
      </c>
      <c r="H65" s="81">
        <f t="shared" si="1"/>
        <v>12500000</v>
      </c>
    </row>
    <row r="66" spans="2:8" s="10" customFormat="1" ht="17.25">
      <c r="B66" s="95"/>
      <c r="C66" s="96"/>
      <c r="D66" s="97" t="s">
        <v>55</v>
      </c>
      <c r="E66" s="22" t="s">
        <v>21</v>
      </c>
      <c r="F66" s="112">
        <v>6000</v>
      </c>
      <c r="G66" s="80">
        <v>0</v>
      </c>
      <c r="H66" s="81">
        <f t="shared" si="1"/>
        <v>6000</v>
      </c>
    </row>
    <row r="67" spans="2:8" s="10" customFormat="1" ht="17.25">
      <c r="B67" s="95"/>
      <c r="C67" s="96"/>
      <c r="D67" s="97" t="s">
        <v>56</v>
      </c>
      <c r="E67" s="22" t="s">
        <v>22</v>
      </c>
      <c r="F67" s="112">
        <v>4000</v>
      </c>
      <c r="G67" s="80">
        <v>0</v>
      </c>
      <c r="H67" s="81">
        <f t="shared" si="1"/>
        <v>4000</v>
      </c>
    </row>
    <row r="68" spans="2:8" s="10" customFormat="1" ht="17.25">
      <c r="B68" s="95"/>
      <c r="C68" s="96"/>
      <c r="D68" s="97" t="s">
        <v>57</v>
      </c>
      <c r="E68" s="22" t="s">
        <v>23</v>
      </c>
      <c r="F68" s="112">
        <v>500000</v>
      </c>
      <c r="G68" s="80">
        <v>0</v>
      </c>
      <c r="H68" s="81">
        <f t="shared" si="1"/>
        <v>500000</v>
      </c>
    </row>
    <row r="69" spans="2:8" s="10" customFormat="1" ht="17.25">
      <c r="B69" s="95"/>
      <c r="C69" s="96"/>
      <c r="D69" s="99" t="s">
        <v>64</v>
      </c>
      <c r="E69" s="25" t="s">
        <v>32</v>
      </c>
      <c r="F69" s="111">
        <v>150000</v>
      </c>
      <c r="G69" s="107">
        <v>0</v>
      </c>
      <c r="H69" s="101">
        <f t="shared" si="1"/>
        <v>150000</v>
      </c>
    </row>
    <row r="70" spans="2:8" s="33" customFormat="1" ht="72">
      <c r="B70" s="90"/>
      <c r="C70" s="51">
        <v>75616</v>
      </c>
      <c r="D70" s="109"/>
      <c r="E70" s="53" t="s">
        <v>102</v>
      </c>
      <c r="F70" s="80">
        <f>SUM(F71)</f>
        <v>5187332</v>
      </c>
      <c r="G70" s="80">
        <f>SUM(G71)</f>
        <v>0</v>
      </c>
      <c r="H70" s="81">
        <f t="shared" si="1"/>
        <v>5187332</v>
      </c>
    </row>
    <row r="71" spans="2:8" s="10" customFormat="1" ht="17.25">
      <c r="B71" s="92"/>
      <c r="C71" s="93"/>
      <c r="D71" s="78"/>
      <c r="E71" s="48" t="s">
        <v>85</v>
      </c>
      <c r="F71" s="74">
        <f>SUM(F72:F81)</f>
        <v>5187332</v>
      </c>
      <c r="G71" s="74">
        <f>SUM(G72:G81)</f>
        <v>0</v>
      </c>
      <c r="H71" s="75">
        <f t="shared" si="1"/>
        <v>5187332</v>
      </c>
    </row>
    <row r="72" spans="2:8" s="10" customFormat="1" ht="17.25">
      <c r="B72" s="95"/>
      <c r="C72" s="96"/>
      <c r="D72" s="97" t="s">
        <v>54</v>
      </c>
      <c r="E72" s="22" t="s">
        <v>30</v>
      </c>
      <c r="F72" s="112">
        <v>3000000</v>
      </c>
      <c r="G72" s="80">
        <v>0</v>
      </c>
      <c r="H72" s="81">
        <f aca="true" t="shared" si="4" ref="H72:H80">SUM(F72:G72)</f>
        <v>3000000</v>
      </c>
    </row>
    <row r="73" spans="2:8" s="10" customFormat="1" ht="17.25">
      <c r="B73" s="95"/>
      <c r="C73" s="96"/>
      <c r="D73" s="97" t="s">
        <v>55</v>
      </c>
      <c r="E73" s="22" t="s">
        <v>21</v>
      </c>
      <c r="F73" s="112">
        <v>300000</v>
      </c>
      <c r="G73" s="80">
        <v>0</v>
      </c>
      <c r="H73" s="81">
        <f t="shared" si="4"/>
        <v>300000</v>
      </c>
    </row>
    <row r="74" spans="2:8" s="10" customFormat="1" ht="17.25">
      <c r="B74" s="95"/>
      <c r="C74" s="96"/>
      <c r="D74" s="97" t="s">
        <v>56</v>
      </c>
      <c r="E74" s="22" t="s">
        <v>22</v>
      </c>
      <c r="F74" s="112">
        <v>4000</v>
      </c>
      <c r="G74" s="80">
        <v>0</v>
      </c>
      <c r="H74" s="81">
        <f t="shared" si="4"/>
        <v>4000</v>
      </c>
    </row>
    <row r="75" spans="2:8" s="10" customFormat="1" ht="17.25">
      <c r="B75" s="95"/>
      <c r="C75" s="96"/>
      <c r="D75" s="97" t="s">
        <v>57</v>
      </c>
      <c r="E75" s="22" t="s">
        <v>23</v>
      </c>
      <c r="F75" s="112">
        <v>550000</v>
      </c>
      <c r="G75" s="80">
        <v>0</v>
      </c>
      <c r="H75" s="81">
        <f t="shared" si="4"/>
        <v>550000</v>
      </c>
    </row>
    <row r="76" spans="2:8" s="10" customFormat="1" ht="15.75" customHeight="1">
      <c r="B76" s="95"/>
      <c r="C76" s="96"/>
      <c r="D76" s="97" t="s">
        <v>59</v>
      </c>
      <c r="E76" s="22" t="s">
        <v>25</v>
      </c>
      <c r="F76" s="112">
        <v>100000</v>
      </c>
      <c r="G76" s="80">
        <v>0</v>
      </c>
      <c r="H76" s="81">
        <f t="shared" si="4"/>
        <v>100000</v>
      </c>
    </row>
    <row r="77" spans="2:8" s="10" customFormat="1" ht="17.25">
      <c r="B77" s="95"/>
      <c r="C77" s="96"/>
      <c r="D77" s="97" t="s">
        <v>60</v>
      </c>
      <c r="E77" s="22" t="s">
        <v>107</v>
      </c>
      <c r="F77" s="112">
        <v>25000</v>
      </c>
      <c r="G77" s="80">
        <v>0</v>
      </c>
      <c r="H77" s="81">
        <f t="shared" si="4"/>
        <v>25000</v>
      </c>
    </row>
    <row r="78" spans="2:8" s="10" customFormat="1" ht="17.25">
      <c r="B78" s="95"/>
      <c r="C78" s="96"/>
      <c r="D78" s="97" t="s">
        <v>62</v>
      </c>
      <c r="E78" s="22" t="s">
        <v>27</v>
      </c>
      <c r="F78" s="112">
        <v>320000</v>
      </c>
      <c r="G78" s="80">
        <v>0</v>
      </c>
      <c r="H78" s="81">
        <f t="shared" si="4"/>
        <v>320000</v>
      </c>
    </row>
    <row r="79" spans="2:8" s="10" customFormat="1" ht="17.25">
      <c r="B79" s="95"/>
      <c r="C79" s="96"/>
      <c r="D79" s="97" t="s">
        <v>64</v>
      </c>
      <c r="E79" s="22" t="s">
        <v>32</v>
      </c>
      <c r="F79" s="112">
        <v>850000</v>
      </c>
      <c r="G79" s="80">
        <v>0</v>
      </c>
      <c r="H79" s="81">
        <f t="shared" si="4"/>
        <v>850000</v>
      </c>
    </row>
    <row r="80" spans="2:8" s="10" customFormat="1" ht="34.5">
      <c r="B80" s="95"/>
      <c r="C80" s="96"/>
      <c r="D80" s="105" t="s">
        <v>109</v>
      </c>
      <c r="E80" s="25" t="s">
        <v>135</v>
      </c>
      <c r="F80" s="106">
        <v>13332</v>
      </c>
      <c r="G80" s="80">
        <v>0</v>
      </c>
      <c r="H80" s="81">
        <f t="shared" si="4"/>
        <v>13332</v>
      </c>
    </row>
    <row r="81" spans="2:8" s="10" customFormat="1" ht="34.5">
      <c r="B81" s="95"/>
      <c r="C81" s="96"/>
      <c r="D81" s="99" t="s">
        <v>65</v>
      </c>
      <c r="E81" s="25" t="s">
        <v>28</v>
      </c>
      <c r="F81" s="111">
        <v>25000</v>
      </c>
      <c r="G81" s="107">
        <v>0</v>
      </c>
      <c r="H81" s="101">
        <f aca="true" t="shared" si="5" ref="H81:H120">SUM(F81:G81)</f>
        <v>25000</v>
      </c>
    </row>
    <row r="82" spans="2:8" s="33" customFormat="1" ht="37.5" customHeight="1">
      <c r="B82" s="90"/>
      <c r="C82" s="51">
        <v>75618</v>
      </c>
      <c r="D82" s="109"/>
      <c r="E82" s="53" t="s">
        <v>103</v>
      </c>
      <c r="F82" s="80">
        <f>SUM(F83)</f>
        <v>1600000</v>
      </c>
      <c r="G82" s="80">
        <f>SUM(G83)</f>
        <v>0</v>
      </c>
      <c r="H82" s="81">
        <f t="shared" si="5"/>
        <v>1600000</v>
      </c>
    </row>
    <row r="83" spans="2:8" s="10" customFormat="1" ht="17.25">
      <c r="B83" s="92"/>
      <c r="C83" s="93"/>
      <c r="D83" s="78"/>
      <c r="E83" s="48" t="s">
        <v>85</v>
      </c>
      <c r="F83" s="74">
        <f>SUM(F84:F85)</f>
        <v>1600000</v>
      </c>
      <c r="G83" s="74">
        <f>SUM(G84:G85)</f>
        <v>0</v>
      </c>
      <c r="H83" s="75">
        <f t="shared" si="5"/>
        <v>1600000</v>
      </c>
    </row>
    <row r="84" spans="2:8" s="10" customFormat="1" ht="17.25">
      <c r="B84" s="95"/>
      <c r="C84" s="96"/>
      <c r="D84" s="97" t="s">
        <v>61</v>
      </c>
      <c r="E84" s="22" t="s">
        <v>26</v>
      </c>
      <c r="F84" s="112">
        <v>900000</v>
      </c>
      <c r="G84" s="80">
        <v>0</v>
      </c>
      <c r="H84" s="81">
        <f t="shared" si="5"/>
        <v>900000</v>
      </c>
    </row>
    <row r="85" spans="2:8" s="10" customFormat="1" ht="17.25">
      <c r="B85" s="95"/>
      <c r="C85" s="96"/>
      <c r="D85" s="99" t="s">
        <v>63</v>
      </c>
      <c r="E85" s="25" t="s">
        <v>31</v>
      </c>
      <c r="F85" s="111">
        <v>700000</v>
      </c>
      <c r="G85" s="107">
        <v>0</v>
      </c>
      <c r="H85" s="101">
        <f t="shared" si="5"/>
        <v>700000</v>
      </c>
    </row>
    <row r="86" spans="2:8" s="33" customFormat="1" ht="18.75" customHeight="1">
      <c r="B86" s="90"/>
      <c r="C86" s="51">
        <v>75619</v>
      </c>
      <c r="D86" s="109"/>
      <c r="E86" s="53" t="s">
        <v>104</v>
      </c>
      <c r="F86" s="80">
        <f>SUM(F87)</f>
        <v>180000</v>
      </c>
      <c r="G86" s="80">
        <f>SUM(G87)</f>
        <v>0</v>
      </c>
      <c r="H86" s="81">
        <f t="shared" si="5"/>
        <v>180000</v>
      </c>
    </row>
    <row r="87" spans="2:8" s="10" customFormat="1" ht="17.25">
      <c r="B87" s="92"/>
      <c r="C87" s="93"/>
      <c r="D87" s="78"/>
      <c r="E87" s="48" t="s">
        <v>85</v>
      </c>
      <c r="F87" s="74">
        <f>SUM(F88:F89)</f>
        <v>180000</v>
      </c>
      <c r="G87" s="74">
        <f>SUM(G88:G89)</f>
        <v>0</v>
      </c>
      <c r="H87" s="75">
        <f t="shared" si="5"/>
        <v>180000</v>
      </c>
    </row>
    <row r="88" spans="2:8" s="10" customFormat="1" ht="17.25">
      <c r="B88" s="95"/>
      <c r="C88" s="96"/>
      <c r="D88" s="97" t="s">
        <v>66</v>
      </c>
      <c r="E88" s="22" t="s">
        <v>33</v>
      </c>
      <c r="F88" s="112">
        <v>20000</v>
      </c>
      <c r="G88" s="80">
        <v>0</v>
      </c>
      <c r="H88" s="81">
        <f t="shared" si="5"/>
        <v>20000</v>
      </c>
    </row>
    <row r="89" spans="2:8" s="10" customFormat="1" ht="44.25" customHeight="1">
      <c r="B89" s="95"/>
      <c r="C89" s="96"/>
      <c r="D89" s="99" t="s">
        <v>43</v>
      </c>
      <c r="E89" s="25" t="s">
        <v>108</v>
      </c>
      <c r="F89" s="111">
        <v>160000</v>
      </c>
      <c r="G89" s="107">
        <v>0</v>
      </c>
      <c r="H89" s="101">
        <f t="shared" si="5"/>
        <v>160000</v>
      </c>
    </row>
    <row r="90" spans="2:8" s="33" customFormat="1" ht="38.25" customHeight="1">
      <c r="B90" s="90"/>
      <c r="C90" s="51">
        <v>75621</v>
      </c>
      <c r="D90" s="109"/>
      <c r="E90" s="53" t="s">
        <v>105</v>
      </c>
      <c r="F90" s="80">
        <f>SUM(F91)</f>
        <v>23561864</v>
      </c>
      <c r="G90" s="80">
        <f>SUM(G91)</f>
        <v>0</v>
      </c>
      <c r="H90" s="81">
        <f t="shared" si="5"/>
        <v>23561864</v>
      </c>
    </row>
    <row r="91" spans="2:8" s="10" customFormat="1" ht="17.25">
      <c r="B91" s="92"/>
      <c r="C91" s="93"/>
      <c r="D91" s="78"/>
      <c r="E91" s="48" t="s">
        <v>85</v>
      </c>
      <c r="F91" s="74">
        <f>SUM(F92:F93)</f>
        <v>23561864</v>
      </c>
      <c r="G91" s="74">
        <f>SUM(G92:G93)</f>
        <v>0</v>
      </c>
      <c r="H91" s="75">
        <f t="shared" si="5"/>
        <v>23561864</v>
      </c>
    </row>
    <row r="92" spans="2:8" s="10" customFormat="1" ht="17.25">
      <c r="B92" s="95"/>
      <c r="C92" s="96"/>
      <c r="D92" s="105" t="s">
        <v>52</v>
      </c>
      <c r="E92" s="27" t="s">
        <v>19</v>
      </c>
      <c r="F92" s="74">
        <v>22351864</v>
      </c>
      <c r="G92" s="74" t="s">
        <v>73</v>
      </c>
      <c r="H92" s="75">
        <f t="shared" si="5"/>
        <v>22351864</v>
      </c>
    </row>
    <row r="93" spans="2:8" s="10" customFormat="1" ht="17.25">
      <c r="B93" s="95"/>
      <c r="C93" s="96"/>
      <c r="D93" s="110" t="s">
        <v>53</v>
      </c>
      <c r="E93" s="22" t="s">
        <v>20</v>
      </c>
      <c r="F93" s="112">
        <v>1210000</v>
      </c>
      <c r="G93" s="80" t="s">
        <v>73</v>
      </c>
      <c r="H93" s="81">
        <f t="shared" si="5"/>
        <v>1210000</v>
      </c>
    </row>
    <row r="94" spans="2:19" s="34" customFormat="1" ht="38.25" customHeight="1">
      <c r="B94" s="90"/>
      <c r="C94" s="51">
        <v>75622</v>
      </c>
      <c r="D94" s="109"/>
      <c r="E94" s="53" t="s">
        <v>106</v>
      </c>
      <c r="F94" s="80">
        <f>SUM(F95)</f>
        <v>0</v>
      </c>
      <c r="G94" s="80">
        <f>SUM(G95)</f>
        <v>6578614</v>
      </c>
      <c r="H94" s="81">
        <f t="shared" si="5"/>
        <v>6578614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8" s="10" customFormat="1" ht="17.25">
      <c r="B95" s="92"/>
      <c r="C95" s="93"/>
      <c r="D95" s="78"/>
      <c r="E95" s="48" t="s">
        <v>85</v>
      </c>
      <c r="F95" s="74">
        <f>SUM(F96:F97)</f>
        <v>0</v>
      </c>
      <c r="G95" s="74">
        <f>SUM(G96:G97)</f>
        <v>6578614</v>
      </c>
      <c r="H95" s="75">
        <f t="shared" si="5"/>
        <v>6578614</v>
      </c>
    </row>
    <row r="96" spans="2:8" s="10" customFormat="1" ht="17.25">
      <c r="B96" s="95"/>
      <c r="C96" s="96"/>
      <c r="D96" s="105" t="s">
        <v>52</v>
      </c>
      <c r="E96" s="27" t="s">
        <v>19</v>
      </c>
      <c r="F96" s="74">
        <v>0</v>
      </c>
      <c r="G96" s="74">
        <v>6278614</v>
      </c>
      <c r="H96" s="75">
        <f t="shared" si="5"/>
        <v>6278614</v>
      </c>
    </row>
    <row r="97" spans="2:8" s="10" customFormat="1" ht="18" thickBot="1">
      <c r="B97" s="82"/>
      <c r="C97" s="83"/>
      <c r="D97" s="97" t="s">
        <v>53</v>
      </c>
      <c r="E97" s="22" t="s">
        <v>20</v>
      </c>
      <c r="F97" s="112">
        <v>0</v>
      </c>
      <c r="G97" s="80">
        <v>300000</v>
      </c>
      <c r="H97" s="81">
        <f t="shared" si="5"/>
        <v>300000</v>
      </c>
    </row>
    <row r="98" spans="2:19" s="11" customFormat="1" ht="18" thickBot="1">
      <c r="B98" s="86">
        <v>758</v>
      </c>
      <c r="C98" s="30"/>
      <c r="D98" s="87"/>
      <c r="E98" s="30" t="s">
        <v>7</v>
      </c>
      <c r="F98" s="88">
        <f>SUM(F99,F102,F105,F108,F111,F114)</f>
        <v>23785773</v>
      </c>
      <c r="G98" s="88">
        <f>SUM(G99,G102,G105,G108,G111,G114)</f>
        <v>26589066</v>
      </c>
      <c r="H98" s="89">
        <f t="shared" si="5"/>
        <v>50374839</v>
      </c>
      <c r="I98" s="12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s="34" customFormat="1" ht="36">
      <c r="B99" s="90"/>
      <c r="C99" s="50">
        <v>75801</v>
      </c>
      <c r="D99" s="91"/>
      <c r="E99" s="52" t="s">
        <v>110</v>
      </c>
      <c r="F99" s="74">
        <f>SUM(F100)</f>
        <v>18598792</v>
      </c>
      <c r="G99" s="74">
        <f>SUM(G100)</f>
        <v>22143300</v>
      </c>
      <c r="H99" s="75">
        <f t="shared" si="5"/>
        <v>40742092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8" s="10" customFormat="1" ht="17.25" customHeight="1">
      <c r="B100" s="92"/>
      <c r="C100" s="93"/>
      <c r="D100" s="113"/>
      <c r="E100" s="49" t="s">
        <v>85</v>
      </c>
      <c r="F100" s="100">
        <f>SUM(F101)</f>
        <v>18598792</v>
      </c>
      <c r="G100" s="100">
        <f>SUM(G101)</f>
        <v>22143300</v>
      </c>
      <c r="H100" s="75">
        <f t="shared" si="5"/>
        <v>40742092</v>
      </c>
    </row>
    <row r="101" spans="2:9" s="10" customFormat="1" ht="17.25" customHeight="1">
      <c r="B101" s="95"/>
      <c r="C101" s="96"/>
      <c r="D101" s="99" t="s">
        <v>67</v>
      </c>
      <c r="E101" s="25" t="s">
        <v>115</v>
      </c>
      <c r="F101" s="111">
        <v>18598792</v>
      </c>
      <c r="G101" s="107">
        <v>22143300</v>
      </c>
      <c r="H101" s="108">
        <f t="shared" si="5"/>
        <v>40742092</v>
      </c>
      <c r="I101" s="12"/>
    </row>
    <row r="102" spans="2:19" s="34" customFormat="1" ht="18" customHeight="1">
      <c r="B102" s="90"/>
      <c r="C102" s="51">
        <v>75803</v>
      </c>
      <c r="D102" s="109"/>
      <c r="E102" s="53" t="s">
        <v>111</v>
      </c>
      <c r="F102" s="80">
        <f>SUM(F103)</f>
        <v>0</v>
      </c>
      <c r="G102" s="80">
        <f>SUM(G103)</f>
        <v>653113</v>
      </c>
      <c r="H102" s="81">
        <f t="shared" si="5"/>
        <v>653113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2:8" s="10" customFormat="1" ht="17.25" customHeight="1">
      <c r="B103" s="92"/>
      <c r="C103" s="93"/>
      <c r="D103" s="113"/>
      <c r="E103" s="49" t="s">
        <v>85</v>
      </c>
      <c r="F103" s="100">
        <f>SUM(F104)</f>
        <v>0</v>
      </c>
      <c r="G103" s="100">
        <f>SUM(G104)</f>
        <v>653113</v>
      </c>
      <c r="H103" s="108">
        <f t="shared" si="5"/>
        <v>653113</v>
      </c>
    </row>
    <row r="104" spans="2:8" s="10" customFormat="1" ht="17.25" customHeight="1">
      <c r="B104" s="95"/>
      <c r="C104" s="96"/>
      <c r="D104" s="99" t="s">
        <v>67</v>
      </c>
      <c r="E104" s="25" t="s">
        <v>115</v>
      </c>
      <c r="F104" s="107">
        <v>0</v>
      </c>
      <c r="G104" s="107">
        <v>653113</v>
      </c>
      <c r="H104" s="101">
        <f t="shared" si="5"/>
        <v>653113</v>
      </c>
    </row>
    <row r="105" spans="2:19" s="34" customFormat="1" ht="18" customHeight="1">
      <c r="B105" s="90"/>
      <c r="C105" s="51">
        <v>75807</v>
      </c>
      <c r="D105" s="109"/>
      <c r="E105" s="53" t="s">
        <v>112</v>
      </c>
      <c r="F105" s="80">
        <f>SUM(F106)</f>
        <v>3037152</v>
      </c>
      <c r="G105" s="80">
        <f>SUM(G106)</f>
        <v>0</v>
      </c>
      <c r="H105" s="81">
        <f t="shared" si="5"/>
        <v>3037152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2:8" s="10" customFormat="1" ht="17.25" customHeight="1">
      <c r="B106" s="92"/>
      <c r="C106" s="93"/>
      <c r="D106" s="113"/>
      <c r="E106" s="49" t="s">
        <v>85</v>
      </c>
      <c r="F106" s="100">
        <f>SUM(F107)</f>
        <v>3037152</v>
      </c>
      <c r="G106" s="100">
        <f>SUM(G107)</f>
        <v>0</v>
      </c>
      <c r="H106" s="108">
        <f t="shared" si="5"/>
        <v>3037152</v>
      </c>
    </row>
    <row r="107" spans="2:8" s="10" customFormat="1" ht="17.25" customHeight="1">
      <c r="B107" s="95"/>
      <c r="C107" s="96"/>
      <c r="D107" s="99" t="s">
        <v>67</v>
      </c>
      <c r="E107" s="22" t="s">
        <v>115</v>
      </c>
      <c r="F107" s="107">
        <v>3037152</v>
      </c>
      <c r="G107" s="107">
        <v>0</v>
      </c>
      <c r="H107" s="101">
        <f t="shared" si="5"/>
        <v>3037152</v>
      </c>
    </row>
    <row r="108" spans="2:19" s="34" customFormat="1" ht="18" customHeight="1">
      <c r="B108" s="90"/>
      <c r="C108" s="51">
        <v>75814</v>
      </c>
      <c r="D108" s="109"/>
      <c r="E108" s="52" t="s">
        <v>137</v>
      </c>
      <c r="F108" s="80">
        <f>SUM(F109)</f>
        <v>100000</v>
      </c>
      <c r="G108" s="80">
        <f>SUM(G109)</f>
        <v>0</v>
      </c>
      <c r="H108" s="81">
        <f>SUM(F108:G108)</f>
        <v>100000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2:8" s="10" customFormat="1" ht="17.25" customHeight="1">
      <c r="B109" s="92"/>
      <c r="C109" s="93"/>
      <c r="D109" s="113"/>
      <c r="E109" s="49" t="s">
        <v>85</v>
      </c>
      <c r="F109" s="100">
        <f>SUM(F110)</f>
        <v>100000</v>
      </c>
      <c r="G109" s="100">
        <f>SUM(G110)</f>
        <v>0</v>
      </c>
      <c r="H109" s="108">
        <f>SUM(F109:G109)</f>
        <v>100000</v>
      </c>
    </row>
    <row r="110" spans="2:8" s="10" customFormat="1" ht="17.25" customHeight="1">
      <c r="B110" s="95"/>
      <c r="C110" s="96"/>
      <c r="D110" s="99" t="s">
        <v>68</v>
      </c>
      <c r="E110" s="25" t="s">
        <v>136</v>
      </c>
      <c r="F110" s="107">
        <v>100000</v>
      </c>
      <c r="G110" s="107">
        <v>0</v>
      </c>
      <c r="H110" s="101">
        <f>SUM(F110:G110)</f>
        <v>100000</v>
      </c>
    </row>
    <row r="111" spans="2:19" s="34" customFormat="1" ht="18" customHeight="1">
      <c r="B111" s="90"/>
      <c r="C111" s="51">
        <v>75831</v>
      </c>
      <c r="D111" s="109"/>
      <c r="E111" s="53" t="s">
        <v>113</v>
      </c>
      <c r="F111" s="80">
        <f>SUM(F112)</f>
        <v>2049829</v>
      </c>
      <c r="G111" s="80">
        <f>SUM(G112)</f>
        <v>0</v>
      </c>
      <c r="H111" s="81">
        <f t="shared" si="5"/>
        <v>2049829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2:8" s="10" customFormat="1" ht="17.25" customHeight="1">
      <c r="B112" s="92"/>
      <c r="C112" s="93"/>
      <c r="D112" s="113"/>
      <c r="E112" s="49" t="s">
        <v>85</v>
      </c>
      <c r="F112" s="100">
        <f>SUM(F113)</f>
        <v>2049829</v>
      </c>
      <c r="G112" s="100">
        <f>SUM(G113)</f>
        <v>0</v>
      </c>
      <c r="H112" s="108">
        <f t="shared" si="5"/>
        <v>2049829</v>
      </c>
    </row>
    <row r="113" spans="2:8" s="10" customFormat="1" ht="17.25" customHeight="1">
      <c r="B113" s="95"/>
      <c r="C113" s="96"/>
      <c r="D113" s="99" t="s">
        <v>67</v>
      </c>
      <c r="E113" s="25" t="s">
        <v>115</v>
      </c>
      <c r="F113" s="107">
        <v>2049829</v>
      </c>
      <c r="G113" s="107">
        <v>0</v>
      </c>
      <c r="H113" s="101">
        <f t="shared" si="5"/>
        <v>2049829</v>
      </c>
    </row>
    <row r="114" spans="2:19" s="34" customFormat="1" ht="18" customHeight="1">
      <c r="B114" s="90"/>
      <c r="C114" s="51">
        <v>75832</v>
      </c>
      <c r="D114" s="109"/>
      <c r="E114" s="53" t="s">
        <v>114</v>
      </c>
      <c r="F114" s="80">
        <f>SUM(F115)</f>
        <v>0</v>
      </c>
      <c r="G114" s="80">
        <f>SUM(G115)</f>
        <v>3792653</v>
      </c>
      <c r="H114" s="81">
        <f t="shared" si="5"/>
        <v>3792653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2:8" s="10" customFormat="1" ht="17.25" customHeight="1">
      <c r="B115" s="92"/>
      <c r="C115" s="93"/>
      <c r="D115" s="113"/>
      <c r="E115" s="49" t="s">
        <v>85</v>
      </c>
      <c r="F115" s="100">
        <f>SUM(F116)</f>
        <v>0</v>
      </c>
      <c r="G115" s="100">
        <f>SUM(G116)</f>
        <v>3792653</v>
      </c>
      <c r="H115" s="108">
        <f t="shared" si="5"/>
        <v>3792653</v>
      </c>
    </row>
    <row r="116" spans="2:8" s="10" customFormat="1" ht="17.25" customHeight="1" thickBot="1">
      <c r="B116" s="82"/>
      <c r="C116" s="83"/>
      <c r="D116" s="102" t="s">
        <v>67</v>
      </c>
      <c r="E116" s="28" t="s">
        <v>115</v>
      </c>
      <c r="F116" s="103">
        <v>0</v>
      </c>
      <c r="G116" s="103">
        <v>3792653</v>
      </c>
      <c r="H116" s="104">
        <f t="shared" si="5"/>
        <v>3792653</v>
      </c>
    </row>
    <row r="117" spans="2:19" s="13" customFormat="1" ht="18" thickBot="1">
      <c r="B117" s="86">
        <v>801</v>
      </c>
      <c r="C117" s="30"/>
      <c r="D117" s="114"/>
      <c r="E117" s="24" t="s">
        <v>69</v>
      </c>
      <c r="F117" s="88">
        <f>SUM(F120)</f>
        <v>0</v>
      </c>
      <c r="G117" s="88">
        <f>SUM(G120:G120)</f>
        <v>300000</v>
      </c>
      <c r="H117" s="89">
        <f t="shared" si="5"/>
        <v>300000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 s="35" customFormat="1" ht="18">
      <c r="B118" s="90"/>
      <c r="C118" s="50">
        <v>80195</v>
      </c>
      <c r="D118" s="91"/>
      <c r="E118" s="52" t="s">
        <v>127</v>
      </c>
      <c r="F118" s="74"/>
      <c r="G118" s="74">
        <f>SUM(G119)</f>
        <v>300000</v>
      </c>
      <c r="H118" s="75">
        <f t="shared" si="5"/>
        <v>300000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 s="13" customFormat="1" ht="17.25">
      <c r="B119" s="95"/>
      <c r="C119" s="96"/>
      <c r="D119" s="98"/>
      <c r="E119" s="48" t="s">
        <v>87</v>
      </c>
      <c r="F119" s="74">
        <f>SUM(F120)</f>
        <v>0</v>
      </c>
      <c r="G119" s="74">
        <f>SUM(G120)</f>
        <v>300000</v>
      </c>
      <c r="H119" s="75">
        <f t="shared" si="5"/>
        <v>300000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 s="13" customFormat="1" ht="54.75" customHeight="1" thickBot="1">
      <c r="B120" s="95"/>
      <c r="C120" s="96"/>
      <c r="D120" s="102" t="s">
        <v>140</v>
      </c>
      <c r="E120" s="25" t="s">
        <v>139</v>
      </c>
      <c r="F120" s="80">
        <v>0</v>
      </c>
      <c r="G120" s="107">
        <v>300000</v>
      </c>
      <c r="H120" s="81">
        <f t="shared" si="5"/>
        <v>300000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 s="11" customFormat="1" ht="18" thickBot="1">
      <c r="B121" s="86">
        <v>851</v>
      </c>
      <c r="C121" s="30"/>
      <c r="D121" s="87"/>
      <c r="E121" s="24" t="s">
        <v>8</v>
      </c>
      <c r="F121" s="88">
        <f aca="true" t="shared" si="6" ref="F121:G123">SUM(F122)</f>
        <v>0</v>
      </c>
      <c r="G121" s="88">
        <f t="shared" si="6"/>
        <v>48000</v>
      </c>
      <c r="H121" s="89">
        <f aca="true" t="shared" si="7" ref="H121:H131">SUM(F121:G121)</f>
        <v>48000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s="34" customFormat="1" ht="38.25" customHeight="1">
      <c r="B122" s="90"/>
      <c r="C122" s="50">
        <v>85156</v>
      </c>
      <c r="D122" s="91"/>
      <c r="E122" s="52" t="s">
        <v>116</v>
      </c>
      <c r="F122" s="74">
        <f t="shared" si="6"/>
        <v>0</v>
      </c>
      <c r="G122" s="74">
        <f t="shared" si="6"/>
        <v>48000</v>
      </c>
      <c r="H122" s="75">
        <f t="shared" si="7"/>
        <v>48000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2:8" s="10" customFormat="1" ht="17.25">
      <c r="B123" s="92"/>
      <c r="C123" s="93"/>
      <c r="D123" s="113"/>
      <c r="E123" s="49" t="s">
        <v>85</v>
      </c>
      <c r="F123" s="100">
        <f t="shared" si="6"/>
        <v>0</v>
      </c>
      <c r="G123" s="100">
        <f t="shared" si="6"/>
        <v>48000</v>
      </c>
      <c r="H123" s="108">
        <f t="shared" si="7"/>
        <v>48000</v>
      </c>
    </row>
    <row r="124" spans="2:8" s="10" customFormat="1" ht="69.75" thickBot="1">
      <c r="B124" s="82"/>
      <c r="C124" s="83"/>
      <c r="D124" s="102" t="s">
        <v>48</v>
      </c>
      <c r="E124" s="28" t="s">
        <v>12</v>
      </c>
      <c r="F124" s="80">
        <v>0</v>
      </c>
      <c r="G124" s="103">
        <v>48000</v>
      </c>
      <c r="H124" s="104">
        <f t="shared" si="7"/>
        <v>48000</v>
      </c>
    </row>
    <row r="125" spans="2:19" s="11" customFormat="1" ht="18" thickBot="1">
      <c r="B125" s="86">
        <v>852</v>
      </c>
      <c r="C125" s="30"/>
      <c r="D125" s="87"/>
      <c r="E125" s="24" t="s">
        <v>9</v>
      </c>
      <c r="F125" s="88">
        <f>SUM(F126,F133,F138,F142,F145,F148,F151,F155,F159,F162,F165)</f>
        <v>13151310</v>
      </c>
      <c r="G125" s="88">
        <f>SUM(G126,G133,G138,G142,G145,G148,G151,G155,G159,G162,G165)</f>
        <v>3731960</v>
      </c>
      <c r="H125" s="89">
        <f t="shared" si="7"/>
        <v>16883270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 s="34" customFormat="1" ht="18">
      <c r="B126" s="90"/>
      <c r="C126" s="50">
        <v>85201</v>
      </c>
      <c r="D126" s="91"/>
      <c r="E126" s="52" t="s">
        <v>117</v>
      </c>
      <c r="F126" s="74">
        <f>SUM(F127)</f>
        <v>0</v>
      </c>
      <c r="G126" s="74">
        <f>SUM(G127)</f>
        <v>951670</v>
      </c>
      <c r="H126" s="75">
        <f t="shared" si="7"/>
        <v>951670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2:8" s="10" customFormat="1" ht="17.25">
      <c r="B127" s="92"/>
      <c r="C127" s="93"/>
      <c r="D127" s="78"/>
      <c r="E127" s="48" t="s">
        <v>85</v>
      </c>
      <c r="F127" s="74">
        <v>0</v>
      </c>
      <c r="G127" s="74">
        <f>SUM(G128:G132)</f>
        <v>951670</v>
      </c>
      <c r="H127" s="75">
        <f t="shared" si="7"/>
        <v>951670</v>
      </c>
    </row>
    <row r="128" spans="2:8" s="10" customFormat="1" ht="53.25" customHeight="1">
      <c r="B128" s="92"/>
      <c r="C128" s="93"/>
      <c r="D128" s="105" t="s">
        <v>77</v>
      </c>
      <c r="E128" s="27" t="s">
        <v>79</v>
      </c>
      <c r="F128" s="80">
        <v>0</v>
      </c>
      <c r="G128" s="74">
        <v>1000</v>
      </c>
      <c r="H128" s="75">
        <f t="shared" si="7"/>
        <v>1000</v>
      </c>
    </row>
    <row r="129" spans="2:9" s="10" customFormat="1" ht="17.25">
      <c r="B129" s="95"/>
      <c r="C129" s="96"/>
      <c r="D129" s="105" t="s">
        <v>40</v>
      </c>
      <c r="E129" s="27" t="s">
        <v>29</v>
      </c>
      <c r="F129" s="80">
        <v>0</v>
      </c>
      <c r="G129" s="74">
        <v>48670</v>
      </c>
      <c r="H129" s="75">
        <f t="shared" si="7"/>
        <v>48670</v>
      </c>
      <c r="I129" s="14" t="s">
        <v>40</v>
      </c>
    </row>
    <row r="130" spans="2:9" s="10" customFormat="1" ht="17.25" hidden="1">
      <c r="B130" s="95"/>
      <c r="C130" s="96"/>
      <c r="D130" s="97" t="s">
        <v>68</v>
      </c>
      <c r="E130" s="22" t="s">
        <v>44</v>
      </c>
      <c r="F130" s="80">
        <v>0</v>
      </c>
      <c r="G130" s="80">
        <v>0</v>
      </c>
      <c r="H130" s="75">
        <f t="shared" si="7"/>
        <v>0</v>
      </c>
      <c r="I130" s="14"/>
    </row>
    <row r="131" spans="2:9" s="10" customFormat="1" ht="21" customHeight="1">
      <c r="B131" s="95"/>
      <c r="C131" s="96"/>
      <c r="D131" s="97" t="s">
        <v>78</v>
      </c>
      <c r="E131" s="22" t="s">
        <v>80</v>
      </c>
      <c r="F131" s="80">
        <v>0</v>
      </c>
      <c r="G131" s="80">
        <v>1000</v>
      </c>
      <c r="H131" s="75">
        <f t="shared" si="7"/>
        <v>1000</v>
      </c>
      <c r="I131" s="14"/>
    </row>
    <row r="132" spans="2:9" s="10" customFormat="1" ht="51.75">
      <c r="B132" s="95"/>
      <c r="C132" s="96"/>
      <c r="D132" s="99" t="s">
        <v>38</v>
      </c>
      <c r="E132" s="25" t="s">
        <v>36</v>
      </c>
      <c r="F132" s="107">
        <v>0</v>
      </c>
      <c r="G132" s="107">
        <v>901000</v>
      </c>
      <c r="H132" s="101">
        <f aca="true" t="shared" si="8" ref="H132:H137">SUM(F132:G132)</f>
        <v>901000</v>
      </c>
      <c r="I132" s="14"/>
    </row>
    <row r="133" spans="2:19" s="34" customFormat="1" ht="17.25" customHeight="1">
      <c r="B133" s="90"/>
      <c r="C133" s="51">
        <v>85202</v>
      </c>
      <c r="D133" s="109"/>
      <c r="E133" s="53" t="s">
        <v>118</v>
      </c>
      <c r="F133" s="80">
        <f>SUM(F134)</f>
        <v>0</v>
      </c>
      <c r="G133" s="80">
        <f>SUM(G134)</f>
        <v>2694840</v>
      </c>
      <c r="H133" s="81">
        <f t="shared" si="8"/>
        <v>2694840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8" s="10" customFormat="1" ht="17.25">
      <c r="B134" s="92"/>
      <c r="C134" s="93"/>
      <c r="D134" s="78"/>
      <c r="E134" s="48" t="s">
        <v>85</v>
      </c>
      <c r="F134" s="74">
        <f>SUM(F135:F137)</f>
        <v>0</v>
      </c>
      <c r="G134" s="74">
        <f>SUM(G135:G137)</f>
        <v>2694840</v>
      </c>
      <c r="H134" s="108">
        <f t="shared" si="8"/>
        <v>2694840</v>
      </c>
    </row>
    <row r="135" spans="2:9" s="10" customFormat="1" ht="17.25">
      <c r="B135" s="95"/>
      <c r="C135" s="96"/>
      <c r="D135" s="105" t="s">
        <v>40</v>
      </c>
      <c r="E135" s="27" t="s">
        <v>29</v>
      </c>
      <c r="F135" s="107">
        <v>0</v>
      </c>
      <c r="G135" s="80">
        <v>582300</v>
      </c>
      <c r="H135" s="101">
        <f t="shared" si="8"/>
        <v>582300</v>
      </c>
      <c r="I135" s="14"/>
    </row>
    <row r="136" spans="2:9" s="10" customFormat="1" ht="51.75">
      <c r="B136" s="95"/>
      <c r="C136" s="96"/>
      <c r="D136" s="97" t="s">
        <v>43</v>
      </c>
      <c r="E136" s="22" t="s">
        <v>128</v>
      </c>
      <c r="F136" s="107">
        <v>0</v>
      </c>
      <c r="G136" s="80">
        <v>14700</v>
      </c>
      <c r="H136" s="101">
        <f t="shared" si="8"/>
        <v>14700</v>
      </c>
      <c r="I136" s="14"/>
    </row>
    <row r="137" spans="2:9" s="10" customFormat="1" ht="34.5">
      <c r="B137" s="95"/>
      <c r="C137" s="96"/>
      <c r="D137" s="99" t="s">
        <v>41</v>
      </c>
      <c r="E137" s="25" t="s">
        <v>35</v>
      </c>
      <c r="F137" s="107">
        <v>0</v>
      </c>
      <c r="G137" s="107">
        <v>2097840</v>
      </c>
      <c r="H137" s="101">
        <f t="shared" si="8"/>
        <v>2097840</v>
      </c>
      <c r="I137" s="14"/>
    </row>
    <row r="138" spans="2:19" s="34" customFormat="1" ht="18">
      <c r="B138" s="90"/>
      <c r="C138" s="51">
        <v>85203</v>
      </c>
      <c r="D138" s="109"/>
      <c r="E138" s="53" t="s">
        <v>119</v>
      </c>
      <c r="F138" s="80">
        <f>SUM(F139)</f>
        <v>541880</v>
      </c>
      <c r="G138" s="80">
        <f>SUM(G139)</f>
        <v>0</v>
      </c>
      <c r="H138" s="81">
        <f aca="true" t="shared" si="9" ref="H138:H183">SUM(F138:G138)</f>
        <v>541880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2:8" s="10" customFormat="1" ht="17.25">
      <c r="B139" s="92"/>
      <c r="C139" s="93"/>
      <c r="D139" s="78"/>
      <c r="E139" s="48" t="s">
        <v>85</v>
      </c>
      <c r="F139" s="74">
        <f>SUM(F140:F141)</f>
        <v>541880</v>
      </c>
      <c r="G139" s="74">
        <f>SUM(G140:G141)</f>
        <v>0</v>
      </c>
      <c r="H139" s="108">
        <f t="shared" si="9"/>
        <v>541880</v>
      </c>
    </row>
    <row r="140" spans="2:9" s="10" customFormat="1" ht="17.25">
      <c r="B140" s="95"/>
      <c r="C140" s="96"/>
      <c r="D140" s="105" t="s">
        <v>40</v>
      </c>
      <c r="E140" s="27" t="s">
        <v>29</v>
      </c>
      <c r="F140" s="74">
        <v>62000</v>
      </c>
      <c r="G140" s="107">
        <v>0</v>
      </c>
      <c r="H140" s="81">
        <f t="shared" si="9"/>
        <v>62000</v>
      </c>
      <c r="I140" s="14"/>
    </row>
    <row r="141" spans="2:9" s="10" customFormat="1" ht="54" customHeight="1">
      <c r="B141" s="95"/>
      <c r="C141" s="96"/>
      <c r="D141" s="99" t="s">
        <v>39</v>
      </c>
      <c r="E141" s="25" t="s">
        <v>16</v>
      </c>
      <c r="F141" s="100">
        <v>479880</v>
      </c>
      <c r="G141" s="107">
        <v>0</v>
      </c>
      <c r="H141" s="101">
        <f t="shared" si="9"/>
        <v>479880</v>
      </c>
      <c r="I141" s="14"/>
    </row>
    <row r="142" spans="2:8" s="33" customFormat="1" ht="18">
      <c r="B142" s="90"/>
      <c r="C142" s="51">
        <v>85204</v>
      </c>
      <c r="D142" s="109"/>
      <c r="E142" s="53" t="s">
        <v>120</v>
      </c>
      <c r="F142" s="80">
        <f>SUM(F143)</f>
        <v>41230</v>
      </c>
      <c r="G142" s="80">
        <f>SUM(G143)</f>
        <v>0</v>
      </c>
      <c r="H142" s="81">
        <f t="shared" si="9"/>
        <v>41230</v>
      </c>
    </row>
    <row r="143" spans="2:8" s="10" customFormat="1" ht="18" customHeight="1">
      <c r="B143" s="92"/>
      <c r="C143" s="93"/>
      <c r="D143" s="78"/>
      <c r="E143" s="48" t="s">
        <v>85</v>
      </c>
      <c r="F143" s="74">
        <f>SUM(F144)</f>
        <v>41230</v>
      </c>
      <c r="G143" s="74">
        <f>SUM(G144)</f>
        <v>0</v>
      </c>
      <c r="H143" s="75">
        <f t="shared" si="9"/>
        <v>41230</v>
      </c>
    </row>
    <row r="144" spans="2:9" s="10" customFormat="1" ht="51.75">
      <c r="B144" s="95"/>
      <c r="C144" s="96"/>
      <c r="D144" s="110" t="s">
        <v>38</v>
      </c>
      <c r="E144" s="22" t="s">
        <v>36</v>
      </c>
      <c r="F144" s="80">
        <v>41230</v>
      </c>
      <c r="G144" s="80">
        <v>0</v>
      </c>
      <c r="H144" s="81">
        <f t="shared" si="9"/>
        <v>41230</v>
      </c>
      <c r="I144" s="14"/>
    </row>
    <row r="145" spans="2:8" s="33" customFormat="1" ht="55.5" customHeight="1">
      <c r="B145" s="90"/>
      <c r="C145" s="51">
        <v>85212</v>
      </c>
      <c r="D145" s="109"/>
      <c r="E145" s="53" t="s">
        <v>121</v>
      </c>
      <c r="F145" s="80">
        <f>SUM(F146)</f>
        <v>10855000</v>
      </c>
      <c r="G145" s="80">
        <f>SUM(G146)</f>
        <v>0</v>
      </c>
      <c r="H145" s="81">
        <f t="shared" si="9"/>
        <v>10855000</v>
      </c>
    </row>
    <row r="146" spans="2:8" s="10" customFormat="1" ht="18" customHeight="1">
      <c r="B146" s="92"/>
      <c r="C146" s="93"/>
      <c r="D146" s="78"/>
      <c r="E146" s="48" t="s">
        <v>85</v>
      </c>
      <c r="F146" s="74">
        <f>SUM(F147)</f>
        <v>10855000</v>
      </c>
      <c r="G146" s="74">
        <f>SUM(G147)</f>
        <v>0</v>
      </c>
      <c r="H146" s="75">
        <f t="shared" si="9"/>
        <v>10855000</v>
      </c>
    </row>
    <row r="147" spans="2:9" s="10" customFormat="1" ht="60" customHeight="1">
      <c r="B147" s="95"/>
      <c r="C147" s="96"/>
      <c r="D147" s="99" t="s">
        <v>39</v>
      </c>
      <c r="E147" s="25" t="s">
        <v>16</v>
      </c>
      <c r="F147" s="100">
        <v>10855000</v>
      </c>
      <c r="G147" s="107">
        <v>0</v>
      </c>
      <c r="H147" s="101">
        <f t="shared" si="9"/>
        <v>10855000</v>
      </c>
      <c r="I147" s="14"/>
    </row>
    <row r="148" spans="2:8" s="33" customFormat="1" ht="54.75" customHeight="1">
      <c r="B148" s="90"/>
      <c r="C148" s="51">
        <v>85213</v>
      </c>
      <c r="D148" s="109"/>
      <c r="E148" s="53" t="s">
        <v>122</v>
      </c>
      <c r="F148" s="80">
        <f>SUM(F149)</f>
        <v>60000</v>
      </c>
      <c r="G148" s="80">
        <f>SUM(G149)</f>
        <v>0</v>
      </c>
      <c r="H148" s="81">
        <f t="shared" si="9"/>
        <v>60000</v>
      </c>
    </row>
    <row r="149" spans="2:8" s="10" customFormat="1" ht="18.75" customHeight="1">
      <c r="B149" s="92"/>
      <c r="C149" s="93"/>
      <c r="D149" s="78"/>
      <c r="E149" s="48" t="s">
        <v>85</v>
      </c>
      <c r="F149" s="74">
        <f>SUM(F150)</f>
        <v>60000</v>
      </c>
      <c r="G149" s="74">
        <f>SUM(G150)</f>
        <v>0</v>
      </c>
      <c r="H149" s="108">
        <f t="shared" si="9"/>
        <v>60000</v>
      </c>
    </row>
    <row r="150" spans="2:9" s="10" customFormat="1" ht="61.5" customHeight="1">
      <c r="B150" s="95"/>
      <c r="C150" s="96"/>
      <c r="D150" s="99" t="s">
        <v>39</v>
      </c>
      <c r="E150" s="25" t="s">
        <v>16</v>
      </c>
      <c r="F150" s="100">
        <v>60000</v>
      </c>
      <c r="G150" s="107">
        <v>0</v>
      </c>
      <c r="H150" s="101">
        <f t="shared" si="9"/>
        <v>60000</v>
      </c>
      <c r="I150" s="14"/>
    </row>
    <row r="151" spans="2:8" s="33" customFormat="1" ht="37.5" customHeight="1">
      <c r="B151" s="90"/>
      <c r="C151" s="51">
        <v>85214</v>
      </c>
      <c r="D151" s="109"/>
      <c r="E151" s="53" t="s">
        <v>123</v>
      </c>
      <c r="F151" s="80">
        <f>SUM(F152)</f>
        <v>801000</v>
      </c>
      <c r="G151" s="80">
        <f>SUM(G152)</f>
        <v>0</v>
      </c>
      <c r="H151" s="81">
        <f t="shared" si="9"/>
        <v>801000</v>
      </c>
    </row>
    <row r="152" spans="2:8" s="10" customFormat="1" ht="17.25">
      <c r="B152" s="92"/>
      <c r="C152" s="93"/>
      <c r="D152" s="78"/>
      <c r="E152" s="48" t="s">
        <v>85</v>
      </c>
      <c r="F152" s="74">
        <f>SUM(F153:F154)</f>
        <v>801000</v>
      </c>
      <c r="G152" s="74">
        <f>SUM(G153:G154)</f>
        <v>0</v>
      </c>
      <c r="H152" s="108">
        <f t="shared" si="9"/>
        <v>801000</v>
      </c>
    </row>
    <row r="153" spans="2:9" s="10" customFormat="1" ht="64.5" customHeight="1">
      <c r="B153" s="95"/>
      <c r="C153" s="96"/>
      <c r="D153" s="97" t="s">
        <v>39</v>
      </c>
      <c r="E153" s="22" t="s">
        <v>16</v>
      </c>
      <c r="F153" s="74">
        <v>480000</v>
      </c>
      <c r="G153" s="107">
        <v>0</v>
      </c>
      <c r="H153" s="81">
        <f t="shared" si="9"/>
        <v>480000</v>
      </c>
      <c r="I153" s="14"/>
    </row>
    <row r="154" spans="2:9" s="10" customFormat="1" ht="44.25" customHeight="1">
      <c r="B154" s="95"/>
      <c r="C154" s="96"/>
      <c r="D154" s="99" t="s">
        <v>42</v>
      </c>
      <c r="E154" s="25" t="s">
        <v>34</v>
      </c>
      <c r="F154" s="100">
        <v>321000</v>
      </c>
      <c r="G154" s="107">
        <v>0</v>
      </c>
      <c r="H154" s="101">
        <f t="shared" si="9"/>
        <v>321000</v>
      </c>
      <c r="I154" s="14"/>
    </row>
    <row r="155" spans="2:8" s="33" customFormat="1" ht="18" customHeight="1">
      <c r="B155" s="90"/>
      <c r="C155" s="51">
        <v>85219</v>
      </c>
      <c r="D155" s="109"/>
      <c r="E155" s="53" t="s">
        <v>124</v>
      </c>
      <c r="F155" s="80">
        <f>SUM(F156)</f>
        <v>584000</v>
      </c>
      <c r="G155" s="80">
        <f>SUM(G156)</f>
        <v>0</v>
      </c>
      <c r="H155" s="81">
        <f t="shared" si="9"/>
        <v>584000</v>
      </c>
    </row>
    <row r="156" spans="2:8" s="10" customFormat="1" ht="17.25">
      <c r="B156" s="92"/>
      <c r="C156" s="93"/>
      <c r="D156" s="78"/>
      <c r="E156" s="48" t="s">
        <v>85</v>
      </c>
      <c r="F156" s="74">
        <f>SUM(F157:F158)</f>
        <v>584000</v>
      </c>
      <c r="G156" s="74">
        <f>SUM(G157:G158)</f>
        <v>0</v>
      </c>
      <c r="H156" s="75">
        <f t="shared" si="9"/>
        <v>584000</v>
      </c>
    </row>
    <row r="157" spans="2:9" s="10" customFormat="1" ht="17.25">
      <c r="B157" s="95"/>
      <c r="C157" s="96"/>
      <c r="D157" s="105" t="s">
        <v>40</v>
      </c>
      <c r="E157" s="27" t="s">
        <v>29</v>
      </c>
      <c r="F157" s="74">
        <v>18000</v>
      </c>
      <c r="G157" s="107">
        <v>0</v>
      </c>
      <c r="H157" s="81">
        <f t="shared" si="9"/>
        <v>18000</v>
      </c>
      <c r="I157" s="14"/>
    </row>
    <row r="158" spans="2:9" s="10" customFormat="1" ht="45.75" customHeight="1">
      <c r="B158" s="95"/>
      <c r="C158" s="96"/>
      <c r="D158" s="99" t="s">
        <v>42</v>
      </c>
      <c r="E158" s="25" t="s">
        <v>34</v>
      </c>
      <c r="F158" s="100">
        <v>566000</v>
      </c>
      <c r="G158" s="107">
        <v>0</v>
      </c>
      <c r="H158" s="101">
        <f t="shared" si="9"/>
        <v>566000</v>
      </c>
      <c r="I158" s="14"/>
    </row>
    <row r="159" spans="2:8" s="33" customFormat="1" ht="18" customHeight="1">
      <c r="B159" s="90"/>
      <c r="C159" s="51">
        <v>85226</v>
      </c>
      <c r="D159" s="109"/>
      <c r="E159" s="53" t="s">
        <v>125</v>
      </c>
      <c r="F159" s="80">
        <f>SUM(F160)</f>
        <v>0</v>
      </c>
      <c r="G159" s="80">
        <f>SUM(G160)</f>
        <v>85450</v>
      </c>
      <c r="H159" s="81">
        <f t="shared" si="9"/>
        <v>85450</v>
      </c>
    </row>
    <row r="160" spans="2:8" s="10" customFormat="1" ht="17.25">
      <c r="B160" s="92"/>
      <c r="C160" s="93"/>
      <c r="D160" s="78"/>
      <c r="E160" s="48" t="s">
        <v>85</v>
      </c>
      <c r="F160" s="74">
        <f>SUM(F161)</f>
        <v>0</v>
      </c>
      <c r="G160" s="74">
        <f>SUM(G161)</f>
        <v>85450</v>
      </c>
      <c r="H160" s="75">
        <f t="shared" si="9"/>
        <v>85450</v>
      </c>
    </row>
    <row r="161" spans="2:9" s="10" customFormat="1" ht="51.75">
      <c r="B161" s="95"/>
      <c r="C161" s="96"/>
      <c r="D161" s="99" t="s">
        <v>38</v>
      </c>
      <c r="E161" s="25" t="s">
        <v>36</v>
      </c>
      <c r="F161" s="107">
        <v>0</v>
      </c>
      <c r="G161" s="107">
        <v>85450</v>
      </c>
      <c r="H161" s="101">
        <f t="shared" si="9"/>
        <v>85450</v>
      </c>
      <c r="I161" s="14"/>
    </row>
    <row r="162" spans="2:8" s="33" customFormat="1" ht="18">
      <c r="B162" s="90"/>
      <c r="C162" s="51">
        <v>85228</v>
      </c>
      <c r="D162" s="109"/>
      <c r="E162" s="53" t="s">
        <v>126</v>
      </c>
      <c r="F162" s="80">
        <f>SUM(F163)</f>
        <v>179200</v>
      </c>
      <c r="G162" s="80">
        <f>SUM(G163)</f>
        <v>0</v>
      </c>
      <c r="H162" s="81">
        <f t="shared" si="9"/>
        <v>179200</v>
      </c>
    </row>
    <row r="163" spans="2:8" s="10" customFormat="1" ht="17.25">
      <c r="B163" s="92"/>
      <c r="C163" s="115"/>
      <c r="D163" s="116"/>
      <c r="E163" s="48" t="s">
        <v>85</v>
      </c>
      <c r="F163" s="74">
        <f>SUM(F164)</f>
        <v>179200</v>
      </c>
      <c r="G163" s="74">
        <f>SUM(G164)</f>
        <v>0</v>
      </c>
      <c r="H163" s="75">
        <f t="shared" si="9"/>
        <v>179200</v>
      </c>
    </row>
    <row r="164" spans="2:9" s="10" customFormat="1" ht="60" customHeight="1">
      <c r="B164" s="95"/>
      <c r="C164" s="96"/>
      <c r="D164" s="99" t="s">
        <v>39</v>
      </c>
      <c r="E164" s="25" t="s">
        <v>16</v>
      </c>
      <c r="F164" s="100">
        <v>179200</v>
      </c>
      <c r="G164" s="107">
        <v>0</v>
      </c>
      <c r="H164" s="101">
        <f t="shared" si="9"/>
        <v>179200</v>
      </c>
      <c r="I164" s="14"/>
    </row>
    <row r="165" spans="2:19" s="34" customFormat="1" ht="18">
      <c r="B165" s="90"/>
      <c r="C165" s="51">
        <v>85295</v>
      </c>
      <c r="D165" s="109"/>
      <c r="E165" s="53" t="s">
        <v>127</v>
      </c>
      <c r="F165" s="80">
        <f>SUM(F166)</f>
        <v>89000</v>
      </c>
      <c r="G165" s="80">
        <f>SUM(G166)</f>
        <v>0</v>
      </c>
      <c r="H165" s="81">
        <f t="shared" si="9"/>
        <v>89000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8" s="10" customFormat="1" ht="17.25">
      <c r="B166" s="92"/>
      <c r="C166" s="93"/>
      <c r="D166" s="78"/>
      <c r="E166" s="48" t="s">
        <v>85</v>
      </c>
      <c r="F166" s="74">
        <f>SUM(F167)</f>
        <v>89000</v>
      </c>
      <c r="G166" s="74">
        <f>SUM(G167)</f>
        <v>0</v>
      </c>
      <c r="H166" s="75">
        <f t="shared" si="9"/>
        <v>89000</v>
      </c>
    </row>
    <row r="167" spans="2:9" s="10" customFormat="1" ht="43.5" customHeight="1" thickBot="1">
      <c r="B167" s="82"/>
      <c r="C167" s="83"/>
      <c r="D167" s="102" t="s">
        <v>42</v>
      </c>
      <c r="E167" s="28" t="s">
        <v>34</v>
      </c>
      <c r="F167" s="103">
        <v>89000</v>
      </c>
      <c r="G167" s="103">
        <v>0</v>
      </c>
      <c r="H167" s="104">
        <f t="shared" si="9"/>
        <v>89000</v>
      </c>
      <c r="I167" s="14" t="s">
        <v>42</v>
      </c>
    </row>
    <row r="168" spans="2:19" s="11" customFormat="1" ht="36.75" customHeight="1" thickBot="1">
      <c r="B168" s="86">
        <v>853</v>
      </c>
      <c r="C168" s="30"/>
      <c r="D168" s="87"/>
      <c r="E168" s="24" t="s">
        <v>10</v>
      </c>
      <c r="F168" s="88">
        <f>SUM(F169,F172,F175)</f>
        <v>0</v>
      </c>
      <c r="G168" s="88">
        <f>SUM(G169,G172,G175)</f>
        <v>259480</v>
      </c>
      <c r="H168" s="89">
        <f t="shared" si="9"/>
        <v>259480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2:8" s="33" customFormat="1" ht="18" customHeight="1">
      <c r="B169" s="90"/>
      <c r="C169" s="50">
        <v>85311</v>
      </c>
      <c r="D169" s="91"/>
      <c r="E169" s="52" t="s">
        <v>130</v>
      </c>
      <c r="F169" s="74">
        <f>SUM(F170)</f>
        <v>0</v>
      </c>
      <c r="G169" s="74">
        <f>SUM(G170)</f>
        <v>47680</v>
      </c>
      <c r="H169" s="75">
        <f t="shared" si="9"/>
        <v>47680</v>
      </c>
    </row>
    <row r="170" spans="2:8" s="10" customFormat="1" ht="17.25">
      <c r="B170" s="92"/>
      <c r="C170" s="93"/>
      <c r="D170" s="78"/>
      <c r="E170" s="48" t="s">
        <v>85</v>
      </c>
      <c r="F170" s="74">
        <f>SUM(F171)</f>
        <v>0</v>
      </c>
      <c r="G170" s="74">
        <f>SUM(G171)</f>
        <v>47680</v>
      </c>
      <c r="H170" s="75">
        <f t="shared" si="9"/>
        <v>47680</v>
      </c>
    </row>
    <row r="171" spans="2:19" s="11" customFormat="1" ht="51.75">
      <c r="B171" s="92"/>
      <c r="C171" s="93"/>
      <c r="D171" s="99" t="s">
        <v>38</v>
      </c>
      <c r="E171" s="25" t="s">
        <v>36</v>
      </c>
      <c r="F171" s="107">
        <v>0</v>
      </c>
      <c r="G171" s="107">
        <v>47680</v>
      </c>
      <c r="H171" s="101">
        <f t="shared" si="9"/>
        <v>47680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2:8" s="33" customFormat="1" ht="18">
      <c r="B172" s="90"/>
      <c r="C172" s="51">
        <v>85321</v>
      </c>
      <c r="D172" s="109"/>
      <c r="E172" s="53" t="s">
        <v>131</v>
      </c>
      <c r="F172" s="80">
        <f>SUM(F173)</f>
        <v>0</v>
      </c>
      <c r="G172" s="80">
        <f>SUM(G173)</f>
        <v>156800</v>
      </c>
      <c r="H172" s="81">
        <f t="shared" si="9"/>
        <v>156800</v>
      </c>
    </row>
    <row r="173" spans="2:8" s="10" customFormat="1" ht="17.25">
      <c r="B173" s="92"/>
      <c r="C173" s="93"/>
      <c r="D173" s="113"/>
      <c r="E173" s="49" t="s">
        <v>85</v>
      </c>
      <c r="F173" s="100">
        <f>SUM(F174)</f>
        <v>0</v>
      </c>
      <c r="G173" s="100">
        <f>SUM(G174)</f>
        <v>156800</v>
      </c>
      <c r="H173" s="108">
        <f t="shared" si="9"/>
        <v>156800</v>
      </c>
    </row>
    <row r="174" spans="2:19" s="11" customFormat="1" ht="69">
      <c r="B174" s="92"/>
      <c r="C174" s="93"/>
      <c r="D174" s="99" t="s">
        <v>48</v>
      </c>
      <c r="E174" s="25" t="s">
        <v>12</v>
      </c>
      <c r="F174" s="107">
        <v>0</v>
      </c>
      <c r="G174" s="107">
        <v>156800</v>
      </c>
      <c r="H174" s="101">
        <f t="shared" si="9"/>
        <v>156800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2:8" s="33" customFormat="1" ht="18.75" customHeight="1">
      <c r="B175" s="90"/>
      <c r="C175" s="51">
        <v>85324</v>
      </c>
      <c r="D175" s="109"/>
      <c r="E175" s="53" t="s">
        <v>132</v>
      </c>
      <c r="F175" s="80">
        <f>SUM(F176)</f>
        <v>0</v>
      </c>
      <c r="G175" s="80">
        <f>SUM(G176)</f>
        <v>55000</v>
      </c>
      <c r="H175" s="81">
        <f t="shared" si="9"/>
        <v>55000</v>
      </c>
    </row>
    <row r="176" spans="2:8" s="10" customFormat="1" ht="17.25">
      <c r="B176" s="92"/>
      <c r="C176" s="93"/>
      <c r="D176" s="78"/>
      <c r="E176" s="48" t="s">
        <v>85</v>
      </c>
      <c r="F176" s="74">
        <f>SUM(F177)</f>
        <v>0</v>
      </c>
      <c r="G176" s="74">
        <f>SUM(G177)</f>
        <v>55000</v>
      </c>
      <c r="H176" s="75">
        <f t="shared" si="9"/>
        <v>55000</v>
      </c>
    </row>
    <row r="177" spans="2:8" s="10" customFormat="1" ht="35.25" thickBot="1">
      <c r="B177" s="95"/>
      <c r="C177" s="96"/>
      <c r="D177" s="105" t="s">
        <v>43</v>
      </c>
      <c r="E177" s="27" t="s">
        <v>129</v>
      </c>
      <c r="F177" s="74">
        <v>0</v>
      </c>
      <c r="G177" s="74">
        <v>55000</v>
      </c>
      <c r="H177" s="75">
        <f t="shared" si="9"/>
        <v>55000</v>
      </c>
    </row>
    <row r="178" spans="2:19" s="13" customFormat="1" ht="17.25" customHeight="1" hidden="1" thickBot="1">
      <c r="B178" s="86">
        <v>854</v>
      </c>
      <c r="C178" s="30"/>
      <c r="D178" s="114"/>
      <c r="E178" s="24" t="s">
        <v>70</v>
      </c>
      <c r="F178" s="88">
        <f>SUM(F179)</f>
        <v>0</v>
      </c>
      <c r="G178" s="88">
        <f>SUM(G179)</f>
        <v>0</v>
      </c>
      <c r="H178" s="89">
        <f t="shared" si="9"/>
        <v>0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2:19" s="13" customFormat="1" ht="59.25" customHeight="1" hidden="1" thickBot="1">
      <c r="B179" s="95"/>
      <c r="C179" s="96"/>
      <c r="D179" s="98" t="s">
        <v>47</v>
      </c>
      <c r="E179" s="23" t="s">
        <v>37</v>
      </c>
      <c r="F179" s="107">
        <v>0</v>
      </c>
      <c r="G179" s="100">
        <v>0</v>
      </c>
      <c r="H179" s="108">
        <f t="shared" si="9"/>
        <v>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2:19" s="11" customFormat="1" ht="35.25" thickBot="1">
      <c r="B180" s="86">
        <v>921</v>
      </c>
      <c r="C180" s="30"/>
      <c r="D180" s="114"/>
      <c r="E180" s="24" t="s">
        <v>76</v>
      </c>
      <c r="F180" s="88">
        <f>SUM(F181)</f>
        <v>1399113</v>
      </c>
      <c r="G180" s="88">
        <f>SUM(G181)</f>
        <v>0</v>
      </c>
      <c r="H180" s="89">
        <f t="shared" si="9"/>
        <v>1399113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2:8" s="33" customFormat="1" ht="18">
      <c r="B181" s="90"/>
      <c r="C181" s="50">
        <v>92195</v>
      </c>
      <c r="D181" s="91"/>
      <c r="E181" s="52" t="s">
        <v>127</v>
      </c>
      <c r="F181" s="74">
        <f>SUM(F182)</f>
        <v>1399113</v>
      </c>
      <c r="G181" s="74">
        <v>0</v>
      </c>
      <c r="H181" s="75">
        <f t="shared" si="9"/>
        <v>1399113</v>
      </c>
    </row>
    <row r="182" spans="2:8" s="10" customFormat="1" ht="17.25">
      <c r="B182" s="95"/>
      <c r="C182" s="96"/>
      <c r="D182" s="105"/>
      <c r="E182" s="48" t="s">
        <v>87</v>
      </c>
      <c r="F182" s="74">
        <f>SUM(F183:F184)</f>
        <v>1399113</v>
      </c>
      <c r="G182" s="106">
        <v>0</v>
      </c>
      <c r="H182" s="75">
        <f t="shared" si="9"/>
        <v>1399113</v>
      </c>
    </row>
    <row r="183" spans="2:8" s="10" customFormat="1" ht="69">
      <c r="B183" s="92"/>
      <c r="C183" s="93"/>
      <c r="D183" s="97" t="s">
        <v>88</v>
      </c>
      <c r="E183" s="22" t="s">
        <v>138</v>
      </c>
      <c r="F183" s="80">
        <v>1084296</v>
      </c>
      <c r="G183" s="80">
        <v>0</v>
      </c>
      <c r="H183" s="81">
        <f t="shared" si="9"/>
        <v>1084296</v>
      </c>
    </row>
    <row r="184" spans="2:8" s="10" customFormat="1" ht="35.25" thickBot="1">
      <c r="B184" s="92"/>
      <c r="C184" s="93"/>
      <c r="D184" s="97" t="s">
        <v>141</v>
      </c>
      <c r="E184" s="28" t="s">
        <v>143</v>
      </c>
      <c r="F184" s="103">
        <v>314817</v>
      </c>
      <c r="G184" s="103">
        <v>0</v>
      </c>
      <c r="H184" s="104">
        <f>SUM(F184:G184)</f>
        <v>314817</v>
      </c>
    </row>
    <row r="185" spans="2:19" s="11" customFormat="1" ht="18" thickBot="1">
      <c r="B185" s="86"/>
      <c r="C185" s="117"/>
      <c r="D185" s="87"/>
      <c r="E185" s="46" t="s">
        <v>2</v>
      </c>
      <c r="F185" s="38">
        <f>SUM(F10:F184)/4</f>
        <v>86647094</v>
      </c>
      <c r="G185" s="38">
        <f>SUM(G10:G184)/4</f>
        <v>56085429</v>
      </c>
      <c r="H185" s="38">
        <f>SUM(F185:G185)</f>
        <v>142732523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2:8" s="10" customFormat="1" ht="17.25">
      <c r="B186" s="15"/>
      <c r="C186" s="32"/>
      <c r="D186" s="16"/>
      <c r="F186" s="45"/>
      <c r="G186" s="39"/>
      <c r="H186" s="39"/>
    </row>
    <row r="187" spans="2:8" s="10" customFormat="1" ht="17.25">
      <c r="B187" s="15"/>
      <c r="C187" s="31"/>
      <c r="D187" s="16"/>
      <c r="F187" s="45"/>
      <c r="G187" s="39"/>
      <c r="H187" s="39"/>
    </row>
    <row r="188" spans="2:8" s="10" customFormat="1" ht="17.25">
      <c r="B188" s="15"/>
      <c r="C188" s="31"/>
      <c r="D188" s="16"/>
      <c r="F188" s="45"/>
      <c r="G188" s="39"/>
      <c r="H188" s="39"/>
    </row>
    <row r="189" spans="2:8" s="10" customFormat="1" ht="17.25">
      <c r="B189" s="15"/>
      <c r="C189" s="31"/>
      <c r="D189" s="16"/>
      <c r="F189" s="45"/>
      <c r="G189" s="39"/>
      <c r="H189" s="39"/>
    </row>
    <row r="190" spans="2:8" s="10" customFormat="1" ht="17.25">
      <c r="B190" s="15"/>
      <c r="C190" s="31"/>
      <c r="D190" s="16"/>
      <c r="F190" s="45"/>
      <c r="G190" s="39"/>
      <c r="H190" s="39"/>
    </row>
    <row r="191" spans="2:8" s="10" customFormat="1" ht="17.25">
      <c r="B191" s="15"/>
      <c r="C191" s="31"/>
      <c r="D191" s="16"/>
      <c r="F191" s="45"/>
      <c r="G191" s="39"/>
      <c r="H191" s="39"/>
    </row>
    <row r="192" spans="2:8" s="10" customFormat="1" ht="17.25">
      <c r="B192" s="15"/>
      <c r="C192" s="31"/>
      <c r="D192" s="16"/>
      <c r="F192" s="45"/>
      <c r="G192" s="39"/>
      <c r="H192" s="39"/>
    </row>
    <row r="193" spans="2:8" s="10" customFormat="1" ht="17.25">
      <c r="B193" s="15"/>
      <c r="C193" s="31"/>
      <c r="D193" s="16"/>
      <c r="F193" s="45"/>
      <c r="G193" s="39"/>
      <c r="H193" s="39"/>
    </row>
    <row r="194" spans="2:8" s="10" customFormat="1" ht="17.25">
      <c r="B194" s="15"/>
      <c r="C194" s="31"/>
      <c r="D194" s="16"/>
      <c r="F194" s="45"/>
      <c r="G194" s="39"/>
      <c r="H194" s="39"/>
    </row>
    <row r="195" spans="2:8" s="10" customFormat="1" ht="17.25">
      <c r="B195" s="15"/>
      <c r="C195" s="31"/>
      <c r="D195" s="16"/>
      <c r="F195" s="45"/>
      <c r="G195" s="39"/>
      <c r="H195" s="39"/>
    </row>
    <row r="196" spans="2:8" s="10" customFormat="1" ht="17.25">
      <c r="B196" s="15"/>
      <c r="C196" s="31"/>
      <c r="D196" s="16"/>
      <c r="F196" s="45"/>
      <c r="G196" s="39"/>
      <c r="H196" s="39"/>
    </row>
    <row r="197" spans="2:8" s="10" customFormat="1" ht="17.25">
      <c r="B197" s="15"/>
      <c r="C197" s="31"/>
      <c r="D197" s="16"/>
      <c r="F197" s="45"/>
      <c r="G197" s="39"/>
      <c r="H197" s="39"/>
    </row>
    <row r="198" spans="2:8" s="10" customFormat="1" ht="17.25">
      <c r="B198" s="15"/>
      <c r="C198" s="31"/>
      <c r="D198" s="16"/>
      <c r="F198" s="45"/>
      <c r="G198" s="39"/>
      <c r="H198" s="39"/>
    </row>
    <row r="199" spans="2:8" s="10" customFormat="1" ht="17.25">
      <c r="B199" s="15"/>
      <c r="C199" s="31"/>
      <c r="D199" s="16"/>
      <c r="F199" s="45"/>
      <c r="G199" s="39"/>
      <c r="H199" s="39"/>
    </row>
    <row r="200" spans="2:8" s="10" customFormat="1" ht="17.25">
      <c r="B200" s="15"/>
      <c r="C200" s="31"/>
      <c r="D200" s="16"/>
      <c r="F200" s="45"/>
      <c r="G200" s="39"/>
      <c r="H200" s="39"/>
    </row>
    <row r="201" spans="2:8" s="10" customFormat="1" ht="17.25">
      <c r="B201" s="15"/>
      <c r="C201" s="31"/>
      <c r="D201" s="16"/>
      <c r="F201" s="45"/>
      <c r="G201" s="39"/>
      <c r="H201" s="39"/>
    </row>
    <row r="202" spans="2:8" s="10" customFormat="1" ht="17.25">
      <c r="B202" s="15"/>
      <c r="C202" s="31"/>
      <c r="D202" s="16"/>
      <c r="F202" s="45"/>
      <c r="G202" s="39"/>
      <c r="H202" s="39"/>
    </row>
    <row r="203" spans="2:8" s="10" customFormat="1" ht="17.25">
      <c r="B203" s="15"/>
      <c r="C203" s="31"/>
      <c r="D203" s="16"/>
      <c r="F203" s="45"/>
      <c r="G203" s="39"/>
      <c r="H203" s="39"/>
    </row>
    <row r="204" spans="2:8" s="10" customFormat="1" ht="17.25">
      <c r="B204" s="15"/>
      <c r="C204" s="31"/>
      <c r="D204" s="16"/>
      <c r="F204" s="45"/>
      <c r="G204" s="39"/>
      <c r="H204" s="39"/>
    </row>
    <row r="205" spans="2:8" s="10" customFormat="1" ht="17.25">
      <c r="B205" s="15"/>
      <c r="C205" s="31"/>
      <c r="D205" s="16"/>
      <c r="F205" s="45"/>
      <c r="G205" s="39"/>
      <c r="H205" s="39"/>
    </row>
    <row r="206" spans="2:8" s="10" customFormat="1" ht="17.25">
      <c r="B206" s="15"/>
      <c r="C206" s="31"/>
      <c r="D206" s="16"/>
      <c r="F206" s="45"/>
      <c r="G206" s="39"/>
      <c r="H206" s="39"/>
    </row>
    <row r="207" spans="2:8" s="10" customFormat="1" ht="17.25">
      <c r="B207" s="15"/>
      <c r="C207" s="31"/>
      <c r="D207" s="16"/>
      <c r="F207" s="45"/>
      <c r="G207" s="39"/>
      <c r="H207" s="39"/>
    </row>
    <row r="208" spans="2:8" s="10" customFormat="1" ht="17.25">
      <c r="B208" s="15"/>
      <c r="C208" s="31"/>
      <c r="D208" s="16"/>
      <c r="F208" s="45"/>
      <c r="G208" s="39"/>
      <c r="H208" s="39"/>
    </row>
    <row r="209" spans="2:8" s="10" customFormat="1" ht="17.25">
      <c r="B209" s="15"/>
      <c r="C209" s="31"/>
      <c r="D209" s="16"/>
      <c r="F209" s="45"/>
      <c r="G209" s="39"/>
      <c r="H209" s="39"/>
    </row>
    <row r="210" spans="2:8" s="10" customFormat="1" ht="17.25">
      <c r="B210" s="15"/>
      <c r="C210" s="31"/>
      <c r="D210" s="16"/>
      <c r="F210" s="45"/>
      <c r="G210" s="39"/>
      <c r="H210" s="39"/>
    </row>
    <row r="211" spans="2:8" s="10" customFormat="1" ht="17.25">
      <c r="B211" s="15"/>
      <c r="C211" s="31"/>
      <c r="D211" s="16"/>
      <c r="F211" s="45"/>
      <c r="G211" s="39"/>
      <c r="H211" s="39"/>
    </row>
    <row r="212" spans="2:8" s="10" customFormat="1" ht="17.25">
      <c r="B212" s="15"/>
      <c r="C212" s="31"/>
      <c r="D212" s="16"/>
      <c r="F212" s="45"/>
      <c r="G212" s="39"/>
      <c r="H212" s="39"/>
    </row>
    <row r="213" spans="2:8" s="10" customFormat="1" ht="17.25">
      <c r="B213" s="15"/>
      <c r="C213" s="31"/>
      <c r="D213" s="16"/>
      <c r="F213" s="45"/>
      <c r="G213" s="39"/>
      <c r="H213" s="39"/>
    </row>
    <row r="214" spans="2:8" s="10" customFormat="1" ht="17.25">
      <c r="B214" s="15"/>
      <c r="C214" s="31"/>
      <c r="D214" s="16"/>
      <c r="F214" s="45"/>
      <c r="G214" s="39"/>
      <c r="H214" s="39"/>
    </row>
    <row r="215" spans="2:8" s="10" customFormat="1" ht="17.25">
      <c r="B215" s="15"/>
      <c r="C215" s="31"/>
      <c r="D215" s="16"/>
      <c r="F215" s="45"/>
      <c r="G215" s="39"/>
      <c r="H215" s="39"/>
    </row>
    <row r="216" spans="2:8" s="10" customFormat="1" ht="17.25">
      <c r="B216" s="15"/>
      <c r="C216" s="31"/>
      <c r="D216" s="16"/>
      <c r="F216" s="45"/>
      <c r="G216" s="39"/>
      <c r="H216" s="39"/>
    </row>
    <row r="217" spans="2:8" s="10" customFormat="1" ht="17.25">
      <c r="B217" s="15"/>
      <c r="C217" s="31"/>
      <c r="D217" s="16"/>
      <c r="F217" s="45"/>
      <c r="G217" s="39"/>
      <c r="H217" s="39"/>
    </row>
    <row r="218" spans="2:8" s="10" customFormat="1" ht="17.25">
      <c r="B218" s="15"/>
      <c r="C218" s="31"/>
      <c r="D218" s="16"/>
      <c r="F218" s="45"/>
      <c r="G218" s="39"/>
      <c r="H218" s="39"/>
    </row>
    <row r="219" spans="2:8" s="10" customFormat="1" ht="17.25">
      <c r="B219" s="15"/>
      <c r="C219" s="31"/>
      <c r="D219" s="16"/>
      <c r="F219" s="45"/>
      <c r="G219" s="39"/>
      <c r="H219" s="39"/>
    </row>
    <row r="220" spans="2:8" s="10" customFormat="1" ht="17.25">
      <c r="B220" s="15"/>
      <c r="C220" s="31"/>
      <c r="D220" s="16"/>
      <c r="F220" s="45"/>
      <c r="G220" s="39"/>
      <c r="H220" s="39"/>
    </row>
    <row r="221" spans="2:8" s="10" customFormat="1" ht="17.25">
      <c r="B221" s="15"/>
      <c r="C221" s="31"/>
      <c r="D221" s="16"/>
      <c r="F221" s="45"/>
      <c r="G221" s="39"/>
      <c r="H221" s="39"/>
    </row>
    <row r="222" spans="2:8" s="10" customFormat="1" ht="17.25">
      <c r="B222" s="15"/>
      <c r="C222" s="31"/>
      <c r="D222" s="16"/>
      <c r="F222" s="45"/>
      <c r="G222" s="39"/>
      <c r="H222" s="39"/>
    </row>
    <row r="223" spans="2:8" s="10" customFormat="1" ht="17.25">
      <c r="B223" s="15"/>
      <c r="C223" s="31"/>
      <c r="D223" s="16"/>
      <c r="F223" s="45"/>
      <c r="G223" s="39"/>
      <c r="H223" s="39"/>
    </row>
    <row r="224" spans="2:8" s="10" customFormat="1" ht="17.25">
      <c r="B224" s="15"/>
      <c r="C224" s="31"/>
      <c r="D224" s="16"/>
      <c r="F224" s="45"/>
      <c r="G224" s="39"/>
      <c r="H224" s="39"/>
    </row>
    <row r="225" spans="2:8" s="10" customFormat="1" ht="17.25">
      <c r="B225" s="15"/>
      <c r="C225" s="31"/>
      <c r="D225" s="16"/>
      <c r="F225" s="45"/>
      <c r="G225" s="39"/>
      <c r="H225" s="39"/>
    </row>
    <row r="226" spans="2:8" s="10" customFormat="1" ht="17.25">
      <c r="B226" s="15"/>
      <c r="C226" s="31"/>
      <c r="D226" s="16"/>
      <c r="F226" s="45"/>
      <c r="G226" s="39"/>
      <c r="H226" s="39"/>
    </row>
    <row r="227" spans="2:8" s="10" customFormat="1" ht="17.25">
      <c r="B227" s="15"/>
      <c r="C227" s="31"/>
      <c r="D227" s="16"/>
      <c r="F227" s="45"/>
      <c r="G227" s="39"/>
      <c r="H227" s="39"/>
    </row>
    <row r="228" spans="2:8" s="10" customFormat="1" ht="17.25">
      <c r="B228" s="15"/>
      <c r="C228" s="31"/>
      <c r="D228" s="16"/>
      <c r="F228" s="45"/>
      <c r="G228" s="39"/>
      <c r="H228" s="39"/>
    </row>
    <row r="229" spans="2:8" s="10" customFormat="1" ht="17.25">
      <c r="B229" s="15"/>
      <c r="C229" s="31"/>
      <c r="D229" s="16"/>
      <c r="F229" s="45"/>
      <c r="G229" s="39"/>
      <c r="H229" s="39"/>
    </row>
    <row r="230" spans="2:8" s="10" customFormat="1" ht="17.25">
      <c r="B230" s="15"/>
      <c r="C230" s="31"/>
      <c r="D230" s="16"/>
      <c r="F230" s="45"/>
      <c r="G230" s="39"/>
      <c r="H230" s="39"/>
    </row>
    <row r="231" spans="2:8" s="10" customFormat="1" ht="17.25">
      <c r="B231" s="15"/>
      <c r="C231" s="31"/>
      <c r="D231" s="16"/>
      <c r="F231" s="45"/>
      <c r="G231" s="39"/>
      <c r="H231" s="39"/>
    </row>
    <row r="232" spans="2:8" s="10" customFormat="1" ht="17.25">
      <c r="B232" s="15"/>
      <c r="C232" s="31"/>
      <c r="D232" s="16"/>
      <c r="F232" s="45"/>
      <c r="G232" s="39"/>
      <c r="H232" s="39"/>
    </row>
    <row r="233" spans="2:8" s="10" customFormat="1" ht="17.25">
      <c r="B233" s="15"/>
      <c r="C233" s="31"/>
      <c r="D233" s="16"/>
      <c r="F233" s="45"/>
      <c r="G233" s="39"/>
      <c r="H233" s="39"/>
    </row>
    <row r="234" spans="2:8" s="10" customFormat="1" ht="17.25">
      <c r="B234" s="15"/>
      <c r="C234" s="31"/>
      <c r="D234" s="16"/>
      <c r="F234" s="45"/>
      <c r="G234" s="39"/>
      <c r="H234" s="39"/>
    </row>
    <row r="235" spans="2:8" s="10" customFormat="1" ht="17.25">
      <c r="B235" s="15"/>
      <c r="C235" s="31"/>
      <c r="D235" s="16"/>
      <c r="F235" s="45"/>
      <c r="G235" s="39"/>
      <c r="H235" s="39"/>
    </row>
    <row r="236" spans="2:8" s="10" customFormat="1" ht="17.25">
      <c r="B236" s="15"/>
      <c r="C236" s="31"/>
      <c r="D236" s="16"/>
      <c r="F236" s="45"/>
      <c r="G236" s="39"/>
      <c r="H236" s="39"/>
    </row>
    <row r="237" spans="2:8" s="10" customFormat="1" ht="17.25">
      <c r="B237" s="15"/>
      <c r="C237" s="31"/>
      <c r="D237" s="16"/>
      <c r="F237" s="45"/>
      <c r="G237" s="39"/>
      <c r="H237" s="39"/>
    </row>
    <row r="238" spans="2:8" s="10" customFormat="1" ht="17.25">
      <c r="B238" s="15"/>
      <c r="C238" s="31"/>
      <c r="D238" s="16"/>
      <c r="F238" s="45"/>
      <c r="G238" s="39"/>
      <c r="H238" s="39"/>
    </row>
    <row r="239" spans="2:8" s="10" customFormat="1" ht="17.25">
      <c r="B239" s="15"/>
      <c r="C239" s="31"/>
      <c r="D239" s="16"/>
      <c r="F239" s="45"/>
      <c r="G239" s="39"/>
      <c r="H239" s="39"/>
    </row>
    <row r="240" spans="2:8" s="10" customFormat="1" ht="17.25">
      <c r="B240" s="15"/>
      <c r="C240" s="31"/>
      <c r="D240" s="16"/>
      <c r="F240" s="45"/>
      <c r="G240" s="39"/>
      <c r="H240" s="39"/>
    </row>
    <row r="241" spans="2:8" s="10" customFormat="1" ht="17.25">
      <c r="B241" s="15"/>
      <c r="C241" s="31"/>
      <c r="D241" s="16"/>
      <c r="F241" s="45"/>
      <c r="G241" s="39"/>
      <c r="H241" s="39"/>
    </row>
    <row r="242" spans="2:8" s="10" customFormat="1" ht="17.25">
      <c r="B242" s="15"/>
      <c r="C242" s="31"/>
      <c r="D242" s="16"/>
      <c r="F242" s="45"/>
      <c r="G242" s="39"/>
      <c r="H242" s="39"/>
    </row>
    <row r="243" spans="2:8" s="10" customFormat="1" ht="17.25">
      <c r="B243" s="15"/>
      <c r="C243" s="31"/>
      <c r="D243" s="16"/>
      <c r="F243" s="45"/>
      <c r="G243" s="39"/>
      <c r="H243" s="39"/>
    </row>
    <row r="244" spans="2:8" s="10" customFormat="1" ht="17.25">
      <c r="B244" s="15"/>
      <c r="C244" s="31"/>
      <c r="D244" s="16"/>
      <c r="F244" s="45"/>
      <c r="G244" s="39"/>
      <c r="H244" s="39"/>
    </row>
    <row r="245" spans="2:8" s="10" customFormat="1" ht="17.25">
      <c r="B245" s="15"/>
      <c r="C245" s="31"/>
      <c r="D245" s="16"/>
      <c r="F245" s="45"/>
      <c r="G245" s="39"/>
      <c r="H245" s="39"/>
    </row>
    <row r="246" spans="2:8" s="10" customFormat="1" ht="17.25">
      <c r="B246" s="15"/>
      <c r="C246" s="31"/>
      <c r="D246" s="16"/>
      <c r="F246" s="45"/>
      <c r="G246" s="39"/>
      <c r="H246" s="39"/>
    </row>
    <row r="247" spans="2:8" s="10" customFormat="1" ht="17.25">
      <c r="B247" s="15"/>
      <c r="C247" s="31"/>
      <c r="D247" s="16"/>
      <c r="F247" s="45"/>
      <c r="G247" s="39"/>
      <c r="H247" s="39"/>
    </row>
    <row r="248" spans="2:8" s="10" customFormat="1" ht="17.25">
      <c r="B248" s="15"/>
      <c r="C248" s="31"/>
      <c r="D248" s="16"/>
      <c r="F248" s="45"/>
      <c r="G248" s="39"/>
      <c r="H248" s="39"/>
    </row>
    <row r="249" spans="2:8" s="10" customFormat="1" ht="17.25">
      <c r="B249" s="15"/>
      <c r="C249" s="31"/>
      <c r="D249" s="16"/>
      <c r="F249" s="45"/>
      <c r="G249" s="39"/>
      <c r="H249" s="39"/>
    </row>
    <row r="250" spans="2:8" s="10" customFormat="1" ht="17.25">
      <c r="B250" s="15"/>
      <c r="C250" s="31"/>
      <c r="D250" s="16"/>
      <c r="F250" s="45"/>
      <c r="G250" s="39"/>
      <c r="H250" s="39"/>
    </row>
    <row r="251" spans="2:8" s="10" customFormat="1" ht="17.25">
      <c r="B251" s="15"/>
      <c r="C251" s="31"/>
      <c r="D251" s="16"/>
      <c r="F251" s="45"/>
      <c r="G251" s="39"/>
      <c r="H251" s="39"/>
    </row>
    <row r="252" spans="2:8" s="10" customFormat="1" ht="17.25">
      <c r="B252" s="15"/>
      <c r="C252" s="31"/>
      <c r="D252" s="16"/>
      <c r="F252" s="45"/>
      <c r="G252" s="39"/>
      <c r="H252" s="39"/>
    </row>
    <row r="253" spans="2:8" s="10" customFormat="1" ht="17.25">
      <c r="B253" s="15"/>
      <c r="C253" s="31"/>
      <c r="D253" s="16"/>
      <c r="F253" s="45"/>
      <c r="G253" s="39"/>
      <c r="H253" s="39"/>
    </row>
    <row r="254" spans="2:8" s="10" customFormat="1" ht="17.25">
      <c r="B254" s="15"/>
      <c r="C254" s="31"/>
      <c r="D254" s="16"/>
      <c r="F254" s="45"/>
      <c r="G254" s="39"/>
      <c r="H254" s="39"/>
    </row>
    <row r="255" spans="2:8" s="10" customFormat="1" ht="17.25">
      <c r="B255" s="15"/>
      <c r="C255" s="31"/>
      <c r="D255" s="16"/>
      <c r="F255" s="45"/>
      <c r="G255" s="39"/>
      <c r="H255" s="39"/>
    </row>
    <row r="256" spans="2:8" s="10" customFormat="1" ht="17.25">
      <c r="B256" s="15"/>
      <c r="C256" s="31"/>
      <c r="D256" s="16"/>
      <c r="F256" s="45"/>
      <c r="G256" s="39"/>
      <c r="H256" s="39"/>
    </row>
    <row r="257" spans="2:8" s="10" customFormat="1" ht="17.25">
      <c r="B257" s="15"/>
      <c r="C257" s="31"/>
      <c r="D257" s="16"/>
      <c r="F257" s="45"/>
      <c r="G257" s="39"/>
      <c r="H257" s="39"/>
    </row>
    <row r="258" spans="2:8" s="10" customFormat="1" ht="17.25">
      <c r="B258" s="15"/>
      <c r="C258" s="31"/>
      <c r="D258" s="16"/>
      <c r="F258" s="45"/>
      <c r="G258" s="39"/>
      <c r="H258" s="39"/>
    </row>
    <row r="259" spans="2:8" s="10" customFormat="1" ht="17.25">
      <c r="B259" s="15"/>
      <c r="C259" s="31"/>
      <c r="D259" s="16"/>
      <c r="F259" s="45"/>
      <c r="G259" s="39"/>
      <c r="H259" s="39"/>
    </row>
    <row r="260" spans="2:8" s="10" customFormat="1" ht="17.25">
      <c r="B260" s="15"/>
      <c r="C260" s="31"/>
      <c r="D260" s="16"/>
      <c r="F260" s="45"/>
      <c r="G260" s="39"/>
      <c r="H260" s="39"/>
    </row>
    <row r="261" spans="2:8" s="10" customFormat="1" ht="17.25">
      <c r="B261" s="15"/>
      <c r="C261" s="31"/>
      <c r="D261" s="16"/>
      <c r="F261" s="45"/>
      <c r="G261" s="39"/>
      <c r="H261" s="39"/>
    </row>
    <row r="262" spans="2:8" s="10" customFormat="1" ht="17.25">
      <c r="B262" s="15"/>
      <c r="C262" s="31"/>
      <c r="D262" s="16"/>
      <c r="F262" s="45"/>
      <c r="G262" s="39"/>
      <c r="H262" s="39"/>
    </row>
    <row r="263" spans="2:8" s="10" customFormat="1" ht="17.25">
      <c r="B263" s="15"/>
      <c r="C263" s="31"/>
      <c r="D263" s="16"/>
      <c r="F263" s="45"/>
      <c r="G263" s="39"/>
      <c r="H263" s="39"/>
    </row>
    <row r="264" spans="2:8" s="10" customFormat="1" ht="17.25">
      <c r="B264" s="15"/>
      <c r="C264" s="31"/>
      <c r="D264" s="16"/>
      <c r="F264" s="45"/>
      <c r="G264" s="39"/>
      <c r="H264" s="39"/>
    </row>
    <row r="265" spans="2:8" s="10" customFormat="1" ht="17.25">
      <c r="B265" s="15"/>
      <c r="C265" s="31"/>
      <c r="D265" s="16"/>
      <c r="F265" s="45"/>
      <c r="G265" s="39"/>
      <c r="H265" s="39"/>
    </row>
    <row r="266" spans="2:8" s="10" customFormat="1" ht="17.25">
      <c r="B266" s="15"/>
      <c r="C266" s="31"/>
      <c r="D266" s="16"/>
      <c r="F266" s="45"/>
      <c r="G266" s="39"/>
      <c r="H266" s="39"/>
    </row>
    <row r="267" spans="2:8" s="10" customFormat="1" ht="17.25">
      <c r="B267" s="15"/>
      <c r="C267" s="31"/>
      <c r="D267" s="16"/>
      <c r="F267" s="45"/>
      <c r="G267" s="39"/>
      <c r="H267" s="39"/>
    </row>
    <row r="268" spans="2:8" s="10" customFormat="1" ht="17.25">
      <c r="B268" s="15"/>
      <c r="C268" s="31"/>
      <c r="D268" s="16"/>
      <c r="F268" s="45"/>
      <c r="G268" s="39"/>
      <c r="H268" s="39"/>
    </row>
    <row r="269" spans="2:8" s="10" customFormat="1" ht="17.25">
      <c r="B269" s="15"/>
      <c r="C269" s="31"/>
      <c r="D269" s="16"/>
      <c r="F269" s="45"/>
      <c r="G269" s="39"/>
      <c r="H269" s="39"/>
    </row>
    <row r="270" spans="2:8" s="10" customFormat="1" ht="17.25">
      <c r="B270" s="15"/>
      <c r="C270" s="31"/>
      <c r="D270" s="16"/>
      <c r="F270" s="45"/>
      <c r="G270" s="39"/>
      <c r="H270" s="39"/>
    </row>
    <row r="271" spans="2:8" s="10" customFormat="1" ht="17.25">
      <c r="B271" s="15"/>
      <c r="C271" s="31"/>
      <c r="D271" s="16"/>
      <c r="F271" s="45"/>
      <c r="G271" s="39"/>
      <c r="H271" s="39"/>
    </row>
    <row r="272" spans="2:8" s="10" customFormat="1" ht="17.25">
      <c r="B272" s="15"/>
      <c r="C272" s="31"/>
      <c r="D272" s="16"/>
      <c r="F272" s="45"/>
      <c r="G272" s="39"/>
      <c r="H272" s="39"/>
    </row>
    <row r="273" spans="2:8" s="10" customFormat="1" ht="17.25">
      <c r="B273" s="15"/>
      <c r="C273" s="31"/>
      <c r="D273" s="16"/>
      <c r="F273" s="45"/>
      <c r="G273" s="39"/>
      <c r="H273" s="39"/>
    </row>
    <row r="274" spans="2:8" s="10" customFormat="1" ht="17.25">
      <c r="B274" s="15"/>
      <c r="C274" s="31"/>
      <c r="D274" s="16"/>
      <c r="F274" s="45"/>
      <c r="G274" s="39"/>
      <c r="H274" s="39"/>
    </row>
    <row r="275" spans="2:8" s="10" customFormat="1" ht="17.25">
      <c r="B275" s="15"/>
      <c r="C275" s="31"/>
      <c r="D275" s="16"/>
      <c r="F275" s="45"/>
      <c r="G275" s="39"/>
      <c r="H275" s="39"/>
    </row>
    <row r="276" spans="2:8" s="10" customFormat="1" ht="17.25">
      <c r="B276" s="15"/>
      <c r="C276" s="31"/>
      <c r="D276" s="16"/>
      <c r="F276" s="45"/>
      <c r="G276" s="39"/>
      <c r="H276" s="39"/>
    </row>
    <row r="277" spans="2:8" s="10" customFormat="1" ht="17.25">
      <c r="B277" s="15"/>
      <c r="C277" s="31"/>
      <c r="D277" s="16"/>
      <c r="F277" s="45"/>
      <c r="G277" s="39"/>
      <c r="H277" s="39"/>
    </row>
    <row r="278" spans="2:8" s="10" customFormat="1" ht="17.25">
      <c r="B278" s="15"/>
      <c r="C278" s="31"/>
      <c r="D278" s="16"/>
      <c r="F278" s="45"/>
      <c r="G278" s="39"/>
      <c r="H278" s="39"/>
    </row>
    <row r="279" spans="2:8" s="10" customFormat="1" ht="17.25">
      <c r="B279" s="15"/>
      <c r="C279" s="31"/>
      <c r="D279" s="16"/>
      <c r="F279" s="45"/>
      <c r="G279" s="39"/>
      <c r="H279" s="39"/>
    </row>
    <row r="280" spans="2:8" s="10" customFormat="1" ht="17.25">
      <c r="B280" s="15"/>
      <c r="C280" s="31"/>
      <c r="D280" s="16"/>
      <c r="F280" s="45"/>
      <c r="G280" s="39"/>
      <c r="H280" s="39"/>
    </row>
    <row r="281" spans="2:8" s="10" customFormat="1" ht="17.25">
      <c r="B281" s="15"/>
      <c r="C281" s="31"/>
      <c r="D281" s="16"/>
      <c r="F281" s="45"/>
      <c r="G281" s="39"/>
      <c r="H281" s="39"/>
    </row>
    <row r="282" spans="2:8" s="10" customFormat="1" ht="17.25">
      <c r="B282" s="15"/>
      <c r="C282" s="31"/>
      <c r="D282" s="16"/>
      <c r="F282" s="45"/>
      <c r="G282" s="39"/>
      <c r="H282" s="39"/>
    </row>
    <row r="283" spans="2:8" s="10" customFormat="1" ht="17.25">
      <c r="B283" s="15"/>
      <c r="C283" s="31"/>
      <c r="D283" s="16"/>
      <c r="F283" s="45"/>
      <c r="G283" s="39"/>
      <c r="H283" s="39"/>
    </row>
    <row r="284" spans="2:8" s="10" customFormat="1" ht="17.25">
      <c r="B284" s="15"/>
      <c r="C284" s="31"/>
      <c r="D284" s="16"/>
      <c r="F284" s="45"/>
      <c r="G284" s="39"/>
      <c r="H284" s="39"/>
    </row>
    <row r="285" spans="2:8" s="10" customFormat="1" ht="17.25">
      <c r="B285" s="15"/>
      <c r="C285" s="31"/>
      <c r="D285" s="16"/>
      <c r="F285" s="45"/>
      <c r="G285" s="39"/>
      <c r="H285" s="39"/>
    </row>
    <row r="286" spans="2:8" s="10" customFormat="1" ht="17.25">
      <c r="B286" s="15"/>
      <c r="C286" s="31"/>
      <c r="D286" s="16"/>
      <c r="F286" s="45"/>
      <c r="G286" s="39"/>
      <c r="H286" s="39"/>
    </row>
    <row r="287" spans="2:8" s="10" customFormat="1" ht="17.25">
      <c r="B287" s="15"/>
      <c r="C287" s="31"/>
      <c r="D287" s="16"/>
      <c r="F287" s="45"/>
      <c r="G287" s="39"/>
      <c r="H287" s="39"/>
    </row>
    <row r="288" spans="2:8" s="10" customFormat="1" ht="17.25">
      <c r="B288" s="15"/>
      <c r="C288" s="31"/>
      <c r="D288" s="16"/>
      <c r="F288" s="45"/>
      <c r="G288" s="39"/>
      <c r="H288" s="39"/>
    </row>
    <row r="289" spans="2:8" s="10" customFormat="1" ht="17.25">
      <c r="B289" s="15"/>
      <c r="C289" s="31"/>
      <c r="D289" s="16"/>
      <c r="F289" s="45"/>
      <c r="G289" s="39"/>
      <c r="H289" s="39"/>
    </row>
    <row r="290" spans="2:8" s="10" customFormat="1" ht="17.25">
      <c r="B290" s="15"/>
      <c r="C290" s="31"/>
      <c r="D290" s="16"/>
      <c r="F290" s="45"/>
      <c r="G290" s="39"/>
      <c r="H290" s="39"/>
    </row>
    <row r="291" spans="2:8" s="10" customFormat="1" ht="17.25">
      <c r="B291" s="15"/>
      <c r="C291" s="31"/>
      <c r="D291" s="16"/>
      <c r="F291" s="45"/>
      <c r="G291" s="39"/>
      <c r="H291" s="39"/>
    </row>
    <row r="292" spans="2:8" s="10" customFormat="1" ht="17.25">
      <c r="B292" s="15"/>
      <c r="C292" s="31"/>
      <c r="D292" s="16"/>
      <c r="F292" s="45"/>
      <c r="G292" s="39"/>
      <c r="H292" s="39"/>
    </row>
    <row r="293" spans="2:8" s="10" customFormat="1" ht="17.25">
      <c r="B293" s="15"/>
      <c r="C293" s="31"/>
      <c r="D293" s="16"/>
      <c r="F293" s="45"/>
      <c r="G293" s="39"/>
      <c r="H293" s="39"/>
    </row>
    <row r="294" spans="2:8" s="10" customFormat="1" ht="17.25">
      <c r="B294" s="15"/>
      <c r="C294" s="31"/>
      <c r="D294" s="16"/>
      <c r="F294" s="45"/>
      <c r="G294" s="39"/>
      <c r="H294" s="39"/>
    </row>
    <row r="295" spans="2:8" s="10" customFormat="1" ht="17.25">
      <c r="B295" s="15"/>
      <c r="C295" s="31"/>
      <c r="D295" s="16"/>
      <c r="F295" s="45"/>
      <c r="G295" s="39"/>
      <c r="H295" s="39"/>
    </row>
    <row r="296" spans="2:8" s="10" customFormat="1" ht="17.25">
      <c r="B296" s="15"/>
      <c r="C296" s="31"/>
      <c r="D296" s="16"/>
      <c r="F296" s="45"/>
      <c r="G296" s="39"/>
      <c r="H296" s="39"/>
    </row>
    <row r="297" spans="2:8" s="10" customFormat="1" ht="17.25">
      <c r="B297" s="15"/>
      <c r="C297" s="31"/>
      <c r="D297" s="16"/>
      <c r="F297" s="45"/>
      <c r="G297" s="39"/>
      <c r="H297" s="39"/>
    </row>
    <row r="298" spans="2:8" s="10" customFormat="1" ht="17.25">
      <c r="B298" s="15"/>
      <c r="C298" s="31"/>
      <c r="D298" s="16"/>
      <c r="F298" s="45"/>
      <c r="G298" s="39"/>
      <c r="H298" s="39"/>
    </row>
    <row r="299" spans="2:8" s="10" customFormat="1" ht="17.25">
      <c r="B299" s="15"/>
      <c r="C299" s="31"/>
      <c r="D299" s="16"/>
      <c r="F299" s="45"/>
      <c r="G299" s="39"/>
      <c r="H299" s="39"/>
    </row>
    <row r="300" spans="2:8" s="10" customFormat="1" ht="17.25">
      <c r="B300" s="15"/>
      <c r="C300" s="31"/>
      <c r="D300" s="16"/>
      <c r="F300" s="45"/>
      <c r="G300" s="39"/>
      <c r="H300" s="39"/>
    </row>
    <row r="301" spans="2:8" s="10" customFormat="1" ht="17.25">
      <c r="B301" s="15"/>
      <c r="C301" s="31"/>
      <c r="D301" s="16"/>
      <c r="F301" s="45"/>
      <c r="G301" s="39"/>
      <c r="H301" s="39"/>
    </row>
    <row r="302" spans="2:8" s="10" customFormat="1" ht="17.25">
      <c r="B302" s="15"/>
      <c r="C302" s="31"/>
      <c r="D302" s="16"/>
      <c r="F302" s="45"/>
      <c r="G302" s="39"/>
      <c r="H302" s="39"/>
    </row>
    <row r="303" spans="2:8" s="10" customFormat="1" ht="17.25">
      <c r="B303" s="15"/>
      <c r="C303" s="31"/>
      <c r="D303" s="16"/>
      <c r="F303" s="45"/>
      <c r="G303" s="39"/>
      <c r="H303" s="39"/>
    </row>
    <row r="304" spans="2:8" s="10" customFormat="1" ht="17.25">
      <c r="B304" s="15"/>
      <c r="C304" s="31"/>
      <c r="D304" s="16"/>
      <c r="F304" s="45"/>
      <c r="G304" s="39"/>
      <c r="H304" s="39"/>
    </row>
    <row r="305" spans="2:8" s="10" customFormat="1" ht="17.25">
      <c r="B305" s="15"/>
      <c r="C305" s="31"/>
      <c r="D305" s="16"/>
      <c r="F305" s="45"/>
      <c r="G305" s="39"/>
      <c r="H305" s="39"/>
    </row>
    <row r="306" spans="2:8" s="10" customFormat="1" ht="17.25">
      <c r="B306" s="15"/>
      <c r="C306" s="31"/>
      <c r="D306" s="16"/>
      <c r="F306" s="45"/>
      <c r="G306" s="39"/>
      <c r="H306" s="39"/>
    </row>
    <row r="307" spans="2:8" s="10" customFormat="1" ht="17.25">
      <c r="B307" s="15"/>
      <c r="C307" s="31"/>
      <c r="D307" s="16"/>
      <c r="F307" s="45"/>
      <c r="G307" s="39"/>
      <c r="H307" s="39"/>
    </row>
    <row r="308" spans="2:8" s="10" customFormat="1" ht="17.25">
      <c r="B308" s="15"/>
      <c r="C308" s="31"/>
      <c r="D308" s="16"/>
      <c r="F308" s="45"/>
      <c r="G308" s="39"/>
      <c r="H308" s="39"/>
    </row>
    <row r="309" spans="2:8" s="10" customFormat="1" ht="17.25">
      <c r="B309" s="15"/>
      <c r="C309" s="31"/>
      <c r="D309" s="16"/>
      <c r="F309" s="45"/>
      <c r="G309" s="39"/>
      <c r="H309" s="39"/>
    </row>
    <row r="310" spans="2:8" s="10" customFormat="1" ht="17.25">
      <c r="B310" s="15"/>
      <c r="C310" s="31"/>
      <c r="D310" s="16"/>
      <c r="F310" s="45"/>
      <c r="G310" s="39"/>
      <c r="H310" s="39"/>
    </row>
    <row r="311" spans="2:8" s="10" customFormat="1" ht="17.25">
      <c r="B311" s="15"/>
      <c r="C311" s="31"/>
      <c r="D311" s="16"/>
      <c r="F311" s="45"/>
      <c r="G311" s="39"/>
      <c r="H311" s="39"/>
    </row>
    <row r="312" spans="2:8" s="10" customFormat="1" ht="17.25">
      <c r="B312" s="15"/>
      <c r="C312" s="31"/>
      <c r="D312" s="16"/>
      <c r="F312" s="45"/>
      <c r="G312" s="39"/>
      <c r="H312" s="39"/>
    </row>
    <row r="313" spans="2:8" s="10" customFormat="1" ht="17.25">
      <c r="B313" s="15"/>
      <c r="C313" s="31"/>
      <c r="D313" s="16"/>
      <c r="F313" s="45"/>
      <c r="G313" s="39"/>
      <c r="H313" s="39"/>
    </row>
    <row r="314" spans="2:8" s="10" customFormat="1" ht="17.25">
      <c r="B314" s="15"/>
      <c r="C314" s="31"/>
      <c r="D314" s="16"/>
      <c r="F314" s="45"/>
      <c r="G314" s="39"/>
      <c r="H314" s="39"/>
    </row>
    <row r="315" spans="2:8" s="10" customFormat="1" ht="17.25">
      <c r="B315" s="15"/>
      <c r="C315" s="31"/>
      <c r="D315" s="16"/>
      <c r="F315" s="45"/>
      <c r="G315" s="39"/>
      <c r="H315" s="39"/>
    </row>
    <row r="316" spans="2:8" s="10" customFormat="1" ht="17.25">
      <c r="B316" s="15"/>
      <c r="C316" s="31"/>
      <c r="D316" s="16"/>
      <c r="F316" s="45"/>
      <c r="G316" s="39"/>
      <c r="H316" s="39"/>
    </row>
    <row r="317" spans="2:8" s="10" customFormat="1" ht="17.25">
      <c r="B317" s="15"/>
      <c r="C317" s="31"/>
      <c r="D317" s="16"/>
      <c r="F317" s="45"/>
      <c r="G317" s="39"/>
      <c r="H317" s="39"/>
    </row>
    <row r="318" spans="2:8" s="10" customFormat="1" ht="17.25">
      <c r="B318" s="15"/>
      <c r="C318" s="31"/>
      <c r="D318" s="16"/>
      <c r="F318" s="45"/>
      <c r="G318" s="39"/>
      <c r="H318" s="39"/>
    </row>
    <row r="319" spans="2:8" s="10" customFormat="1" ht="17.25">
      <c r="B319" s="15"/>
      <c r="C319" s="31"/>
      <c r="D319" s="16"/>
      <c r="F319" s="45"/>
      <c r="G319" s="39"/>
      <c r="H319" s="39"/>
    </row>
    <row r="320" spans="2:8" s="10" customFormat="1" ht="17.25">
      <c r="B320" s="15"/>
      <c r="C320" s="31"/>
      <c r="D320" s="16"/>
      <c r="F320" s="45"/>
      <c r="G320" s="39"/>
      <c r="H320" s="39"/>
    </row>
    <row r="321" spans="2:8" s="10" customFormat="1" ht="17.25">
      <c r="B321" s="15"/>
      <c r="C321" s="31"/>
      <c r="D321" s="16"/>
      <c r="F321" s="45"/>
      <c r="G321" s="39"/>
      <c r="H321" s="39"/>
    </row>
    <row r="322" spans="2:8" s="10" customFormat="1" ht="17.25">
      <c r="B322" s="15"/>
      <c r="C322" s="31"/>
      <c r="D322" s="16"/>
      <c r="F322" s="45"/>
      <c r="G322" s="39"/>
      <c r="H322" s="39"/>
    </row>
    <row r="323" spans="2:8" s="10" customFormat="1" ht="17.25">
      <c r="B323" s="15"/>
      <c r="C323" s="31"/>
      <c r="D323" s="16"/>
      <c r="F323" s="45"/>
      <c r="G323" s="39"/>
      <c r="H323" s="39"/>
    </row>
    <row r="324" spans="2:8" s="10" customFormat="1" ht="17.25">
      <c r="B324" s="15"/>
      <c r="C324" s="31"/>
      <c r="D324" s="16"/>
      <c r="F324" s="45"/>
      <c r="G324" s="39"/>
      <c r="H324" s="39"/>
    </row>
    <row r="325" spans="2:8" s="10" customFormat="1" ht="17.25">
      <c r="B325" s="15"/>
      <c r="C325" s="31"/>
      <c r="D325" s="16"/>
      <c r="F325" s="45"/>
      <c r="G325" s="39"/>
      <c r="H325" s="39"/>
    </row>
    <row r="326" spans="2:8" s="10" customFormat="1" ht="17.25">
      <c r="B326" s="15"/>
      <c r="C326" s="31"/>
      <c r="D326" s="16"/>
      <c r="F326" s="45"/>
      <c r="G326" s="39"/>
      <c r="H326" s="39"/>
    </row>
    <row r="327" spans="2:8" s="10" customFormat="1" ht="17.25">
      <c r="B327" s="15"/>
      <c r="C327" s="31"/>
      <c r="D327" s="16"/>
      <c r="F327" s="45"/>
      <c r="G327" s="39"/>
      <c r="H327" s="39"/>
    </row>
    <row r="328" spans="2:8" s="10" customFormat="1" ht="17.25">
      <c r="B328" s="15"/>
      <c r="C328" s="31"/>
      <c r="D328" s="16"/>
      <c r="F328" s="45"/>
      <c r="G328" s="39"/>
      <c r="H328" s="39"/>
    </row>
    <row r="329" spans="2:8" s="10" customFormat="1" ht="17.25">
      <c r="B329" s="15"/>
      <c r="C329" s="31"/>
      <c r="D329" s="16"/>
      <c r="F329" s="45"/>
      <c r="G329" s="39"/>
      <c r="H329" s="39"/>
    </row>
    <row r="330" spans="2:8" s="10" customFormat="1" ht="17.25">
      <c r="B330" s="15"/>
      <c r="C330" s="31"/>
      <c r="D330" s="16"/>
      <c r="F330" s="45"/>
      <c r="G330" s="39"/>
      <c r="H330" s="39"/>
    </row>
    <row r="331" spans="2:8" s="10" customFormat="1" ht="17.25">
      <c r="B331" s="15"/>
      <c r="C331" s="31"/>
      <c r="D331" s="16"/>
      <c r="F331" s="45"/>
      <c r="G331" s="39"/>
      <c r="H331" s="39"/>
    </row>
    <row r="332" spans="2:8" s="10" customFormat="1" ht="17.25">
      <c r="B332" s="15"/>
      <c r="C332" s="31"/>
      <c r="D332" s="16"/>
      <c r="F332" s="45"/>
      <c r="G332" s="39"/>
      <c r="H332" s="39"/>
    </row>
    <row r="333" spans="2:8" s="10" customFormat="1" ht="17.25">
      <c r="B333" s="15"/>
      <c r="C333" s="31"/>
      <c r="D333" s="16"/>
      <c r="F333" s="45"/>
      <c r="G333" s="39"/>
      <c r="H333" s="39"/>
    </row>
    <row r="334" spans="2:8" s="10" customFormat="1" ht="17.25">
      <c r="B334" s="15"/>
      <c r="C334" s="31"/>
      <c r="D334" s="16"/>
      <c r="F334" s="45"/>
      <c r="G334" s="39"/>
      <c r="H334" s="39"/>
    </row>
    <row r="335" spans="2:8" s="10" customFormat="1" ht="17.25">
      <c r="B335" s="15"/>
      <c r="C335" s="31"/>
      <c r="D335" s="16"/>
      <c r="F335" s="45"/>
      <c r="G335" s="39"/>
      <c r="H335" s="39"/>
    </row>
    <row r="336" spans="2:8" s="10" customFormat="1" ht="17.25">
      <c r="B336" s="15"/>
      <c r="C336" s="31"/>
      <c r="D336" s="16"/>
      <c r="F336" s="45"/>
      <c r="G336" s="39"/>
      <c r="H336" s="39"/>
    </row>
    <row r="337" spans="2:8" s="10" customFormat="1" ht="17.25">
      <c r="B337" s="15"/>
      <c r="C337" s="31"/>
      <c r="D337" s="16"/>
      <c r="F337" s="45"/>
      <c r="G337" s="39"/>
      <c r="H337" s="39"/>
    </row>
    <row r="338" spans="2:8" s="10" customFormat="1" ht="17.25">
      <c r="B338" s="15"/>
      <c r="C338" s="31"/>
      <c r="D338" s="16"/>
      <c r="F338" s="45"/>
      <c r="G338" s="39"/>
      <c r="H338" s="39"/>
    </row>
    <row r="339" spans="2:8" s="10" customFormat="1" ht="17.25">
      <c r="B339" s="15"/>
      <c r="C339" s="31"/>
      <c r="D339" s="16"/>
      <c r="F339" s="45"/>
      <c r="G339" s="39"/>
      <c r="H339" s="39"/>
    </row>
    <row r="340" spans="2:8" s="10" customFormat="1" ht="17.25">
      <c r="B340" s="15"/>
      <c r="C340" s="31"/>
      <c r="D340" s="16"/>
      <c r="F340" s="45"/>
      <c r="G340" s="39"/>
      <c r="H340" s="39"/>
    </row>
    <row r="341" spans="2:8" s="10" customFormat="1" ht="17.25">
      <c r="B341" s="15"/>
      <c r="C341" s="31"/>
      <c r="D341" s="16"/>
      <c r="F341" s="45"/>
      <c r="G341" s="39"/>
      <c r="H341" s="39"/>
    </row>
    <row r="342" spans="2:8" s="10" customFormat="1" ht="17.25">
      <c r="B342" s="15"/>
      <c r="C342" s="31"/>
      <c r="D342" s="16"/>
      <c r="F342" s="45"/>
      <c r="G342" s="39"/>
      <c r="H342" s="39"/>
    </row>
    <row r="343" spans="2:8" s="10" customFormat="1" ht="17.25">
      <c r="B343" s="15"/>
      <c r="C343" s="31"/>
      <c r="D343" s="16"/>
      <c r="F343" s="45"/>
      <c r="G343" s="39"/>
      <c r="H343" s="39"/>
    </row>
    <row r="344" spans="2:8" s="10" customFormat="1" ht="17.25">
      <c r="B344" s="15"/>
      <c r="C344" s="31"/>
      <c r="D344" s="16"/>
      <c r="F344" s="45"/>
      <c r="G344" s="39"/>
      <c r="H344" s="39"/>
    </row>
    <row r="345" spans="2:8" s="10" customFormat="1" ht="17.25">
      <c r="B345" s="15"/>
      <c r="C345" s="31"/>
      <c r="D345" s="16"/>
      <c r="F345" s="45"/>
      <c r="G345" s="39"/>
      <c r="H345" s="39"/>
    </row>
    <row r="346" ht="12.75">
      <c r="C346" s="18"/>
    </row>
    <row r="347" ht="12.75">
      <c r="C347" s="18"/>
    </row>
    <row r="348" ht="12.75">
      <c r="C348" s="18"/>
    </row>
    <row r="349" ht="12.75">
      <c r="C349" s="18"/>
    </row>
    <row r="350" ht="12.75">
      <c r="C350" s="18"/>
    </row>
    <row r="351" ht="12.75">
      <c r="C351" s="18"/>
    </row>
    <row r="352" ht="12.75">
      <c r="C352" s="18"/>
    </row>
    <row r="353" ht="12.75">
      <c r="C353" s="18"/>
    </row>
    <row r="354" ht="12.75">
      <c r="C354" s="18"/>
    </row>
    <row r="355" ht="12.75">
      <c r="C355" s="18"/>
    </row>
    <row r="356" ht="12.75">
      <c r="C356" s="18"/>
    </row>
    <row r="357" ht="12.75">
      <c r="C357" s="18"/>
    </row>
    <row r="358" ht="12.75">
      <c r="C358" s="18"/>
    </row>
    <row r="359" ht="12.75">
      <c r="C359" s="18"/>
    </row>
    <row r="360" ht="12.75">
      <c r="C360" s="18"/>
    </row>
    <row r="361" ht="12.75">
      <c r="C361" s="18"/>
    </row>
    <row r="362" ht="12.75">
      <c r="C362" s="18"/>
    </row>
    <row r="363" ht="12.75">
      <c r="C363" s="18"/>
    </row>
    <row r="364" ht="12.75">
      <c r="C364" s="18"/>
    </row>
    <row r="365" ht="12.75">
      <c r="C365" s="18"/>
    </row>
    <row r="366" ht="12.75">
      <c r="C366" s="18"/>
    </row>
    <row r="367" ht="12.75">
      <c r="C367" s="18"/>
    </row>
    <row r="368" ht="12.75">
      <c r="C368" s="18"/>
    </row>
    <row r="369" ht="12.75">
      <c r="C369" s="18"/>
    </row>
    <row r="370" ht="12.75">
      <c r="C370" s="18"/>
    </row>
    <row r="371" ht="12.75">
      <c r="C371" s="18"/>
    </row>
    <row r="372" ht="12.75">
      <c r="C372" s="18"/>
    </row>
    <row r="373" ht="12.75">
      <c r="C373" s="18"/>
    </row>
    <row r="374" ht="12.75">
      <c r="C374" s="18"/>
    </row>
    <row r="375" ht="12.75">
      <c r="C375" s="18"/>
    </row>
    <row r="376" ht="12.75">
      <c r="C376" s="18"/>
    </row>
    <row r="377" ht="12.75">
      <c r="C377" s="18"/>
    </row>
    <row r="378" ht="12.75">
      <c r="C378" s="18"/>
    </row>
    <row r="379" ht="12.75">
      <c r="C379" s="18"/>
    </row>
    <row r="380" ht="12.75">
      <c r="C380" s="18"/>
    </row>
    <row r="381" ht="12.75">
      <c r="C381" s="18"/>
    </row>
    <row r="382" ht="12.75">
      <c r="C382" s="18"/>
    </row>
    <row r="383" ht="12.75">
      <c r="C383" s="18"/>
    </row>
    <row r="384" ht="12.75">
      <c r="C384" s="18"/>
    </row>
    <row r="385" ht="12.75">
      <c r="C385" s="18"/>
    </row>
    <row r="386" ht="12.75">
      <c r="C386" s="18"/>
    </row>
    <row r="387" ht="12.75">
      <c r="C387" s="18"/>
    </row>
    <row r="388" ht="12.75">
      <c r="C388" s="18"/>
    </row>
    <row r="389" ht="12.75">
      <c r="C389" s="18"/>
    </row>
    <row r="390" ht="12.75">
      <c r="C390" s="18"/>
    </row>
    <row r="391" ht="12.75">
      <c r="C391" s="18"/>
    </row>
    <row r="392" ht="12.75">
      <c r="C392" s="18"/>
    </row>
    <row r="393" ht="12.75">
      <c r="C393" s="18"/>
    </row>
    <row r="394" ht="12.75">
      <c r="C394" s="18"/>
    </row>
    <row r="395" ht="12.75">
      <c r="C395" s="18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</sheetData>
  <sheetProtection/>
  <mergeCells count="5">
    <mergeCell ref="B4:H4"/>
    <mergeCell ref="G2:H2"/>
    <mergeCell ref="G1:H1"/>
    <mergeCell ref="G3:H3"/>
    <mergeCell ref="B6:E6"/>
  </mergeCells>
  <printOptions horizontalCentered="1"/>
  <pageMargins left="0.15748031496062992" right="0.15748031496062992" top="0.15748031496062992" bottom="0.11811023622047245" header="0" footer="0"/>
  <pageSetup fitToHeight="3" fitToWidth="3" horizontalDpi="600" verticalDpi="600" orientation="portrait" paperSize="9" scale="65" r:id="rId1"/>
  <rowBreaks count="5" manualBreakCount="5">
    <brk id="41" min="1" max="8" man="1"/>
    <brk id="85" min="1" max="8" man="1"/>
    <brk id="137" min="1" max="8" man="1"/>
    <brk id="174" min="1" max="8" man="1"/>
    <brk id="193" min="1" max="18" man="1"/>
  </rowBreaks>
  <colBreaks count="1" manualBreakCount="1">
    <brk id="9" max="1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8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Twoja nazwa użytkownika</cp:lastModifiedBy>
  <cp:lastPrinted>2008-01-25T13:54:37Z</cp:lastPrinted>
  <dcterms:created xsi:type="dcterms:W3CDTF">1997-02-26T13:46:56Z</dcterms:created>
  <dcterms:modified xsi:type="dcterms:W3CDTF">2008-01-30T09:12:56Z</dcterms:modified>
  <cp:category/>
  <cp:version/>
  <cp:contentType/>
  <cp:contentStatus/>
</cp:coreProperties>
</file>